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3.xml" ContentType="application/vnd.openxmlformats-officedocument.drawingml.chartshapes+xml"/>
  <Override PartName="/xl/drawings/drawing2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45" windowWidth="14805" windowHeight="7170"/>
  </bookViews>
  <sheets>
    <sheet name="Tổng hợp tất cả" sheetId="3" r:id="rId1"/>
    <sheet name="Tháng 12-2024" sheetId="7" r:id="rId2"/>
    <sheet name="Tháng 11-2024" sheetId="1" r:id="rId3"/>
    <sheet name="Tháng 10-2024" sheetId="4" r:id="rId4"/>
  </sheets>
  <calcPr calcId="162913"/>
</workbook>
</file>

<file path=xl/calcChain.xml><?xml version="1.0" encoding="utf-8"?>
<calcChain xmlns="http://schemas.openxmlformats.org/spreadsheetml/2006/main">
  <c r="R15" i="7" l="1"/>
  <c r="Q15" i="7"/>
  <c r="P15" i="7"/>
  <c r="O15" i="7"/>
  <c r="N15" i="7"/>
  <c r="M15" i="7"/>
  <c r="K15" i="7"/>
  <c r="I15" i="7"/>
  <c r="G15" i="7"/>
  <c r="E15" i="7"/>
  <c r="D15" i="7"/>
  <c r="C15" i="7"/>
  <c r="H45" i="7" l="1"/>
  <c r="H44" i="7"/>
  <c r="H43" i="7"/>
  <c r="C43" i="7"/>
  <c r="H42" i="7"/>
  <c r="C42" i="7"/>
  <c r="H41" i="7"/>
  <c r="C41" i="7"/>
  <c r="C40" i="7"/>
  <c r="C44" i="7" l="1"/>
  <c r="H45" i="4" l="1"/>
  <c r="H45" i="1" l="1"/>
  <c r="H45" i="3"/>
  <c r="H44" i="4" l="1"/>
  <c r="H43" i="4"/>
  <c r="C43" i="4"/>
  <c r="H42" i="4"/>
  <c r="C42" i="4"/>
  <c r="H41" i="4"/>
  <c r="C41" i="4"/>
  <c r="C40" i="4"/>
  <c r="C44" i="4" l="1"/>
  <c r="H44" i="1"/>
  <c r="H43" i="1"/>
  <c r="C43" i="1"/>
  <c r="H42" i="1"/>
  <c r="C42" i="1"/>
  <c r="H41" i="1"/>
  <c r="C41" i="1"/>
  <c r="C40" i="1"/>
  <c r="H42" i="3"/>
  <c r="H43" i="3"/>
  <c r="H44" i="3"/>
  <c r="H41" i="3"/>
  <c r="C43" i="3"/>
  <c r="C42" i="3"/>
  <c r="C41" i="3"/>
  <c r="C40" i="3"/>
  <c r="C44" i="3" l="1"/>
  <c r="C44" i="1"/>
</calcChain>
</file>

<file path=xl/sharedStrings.xml><?xml version="1.0" encoding="utf-8"?>
<sst xmlns="http://schemas.openxmlformats.org/spreadsheetml/2006/main" count="270" uniqueCount="56">
  <si>
    <t>Tên nhà mạng</t>
  </si>
  <si>
    <t>Số TB</t>
  </si>
  <si>
    <t>Tỷ lệ %</t>
  </si>
  <si>
    <t>Đến</t>
  </si>
  <si>
    <t>Đi</t>
  </si>
  <si>
    <t>Tổng công ty viễn thông Mobifone</t>
  </si>
  <si>
    <t xml:space="preserve">Tập đoàn viễn thông quân đội – Viettel  </t>
  </si>
  <si>
    <t>Tổng cộng:</t>
  </si>
  <si>
    <t/>
  </si>
  <si>
    <t>Viettel</t>
  </si>
  <si>
    <t>Mobifone</t>
  </si>
  <si>
    <t>Vinaphone</t>
  </si>
  <si>
    <t>Vietnam Mobile</t>
  </si>
  <si>
    <r>
      <t>TB Đăng ký</t>
    </r>
    <r>
      <rPr>
        <i/>
        <sz val="9"/>
        <color theme="1"/>
        <rFont val="Calibri"/>
        <family val="2"/>
        <scheme val="minor"/>
      </rPr>
      <t xml:space="preserve"> (A1)</t>
    </r>
  </si>
  <si>
    <r>
      <t>TB Chuyển mạng</t>
    </r>
    <r>
      <rPr>
        <i/>
        <sz val="9"/>
        <color theme="1"/>
        <rFont val="Calibri"/>
        <family val="2"/>
        <scheme val="minor"/>
      </rPr>
      <t>(A2)</t>
    </r>
  </si>
  <si>
    <r>
      <t>TB từ chối chuyển mạng</t>
    </r>
    <r>
      <rPr>
        <i/>
        <sz val="9"/>
        <color theme="1"/>
        <rFont val="Calibri"/>
        <family val="2"/>
        <scheme val="minor"/>
      </rPr>
      <t xml:space="preserve"> (A3)</t>
    </r>
  </si>
  <si>
    <r>
      <t xml:space="preserve">TB Nhắn SMS
hủy chuyển mạng </t>
    </r>
    <r>
      <rPr>
        <i/>
        <sz val="9"/>
        <color theme="1"/>
        <rFont val="Calibri"/>
        <family val="2"/>
        <scheme val="minor"/>
      </rPr>
      <t>(A4)</t>
    </r>
  </si>
  <si>
    <r>
      <t>Thuê bao
đang xử lý</t>
    </r>
    <r>
      <rPr>
        <i/>
        <sz val="9"/>
        <color theme="1"/>
        <rFont val="Calibri"/>
        <family val="2"/>
        <scheme val="minor"/>
      </rPr>
      <t xml:space="preserve"> (A5)</t>
    </r>
  </si>
  <si>
    <r>
      <t xml:space="preserve">Thuê bao từ chối sai sau đối soát </t>
    </r>
    <r>
      <rPr>
        <i/>
        <sz val="9"/>
        <color theme="1"/>
        <rFont val="Calibri"/>
        <family val="2"/>
        <scheme val="minor"/>
      </rPr>
      <t>(B8)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</si>
  <si>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</si>
  <si>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</si>
  <si>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</si>
  <si>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</si>
  <si>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</si>
  <si>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</si>
  <si>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</si>
  <si>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</si>
  <si>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</si>
  <si>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</si>
  <si>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</si>
  <si>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</si>
  <si>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</si>
  <si>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</si>
  <si>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</si>
  <si>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</si>
  <si>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Tập đoàn BCVT Việt Nam - VNPT Vinaphone</t>
  </si>
  <si>
    <t>Công ty CP viễn thông di động Vietnamobile</t>
  </si>
  <si>
    <t>Công ty CP viễn thông di động Toàn cầu – Gtel</t>
  </si>
  <si>
    <t xml:space="preserve">Ghi chú: Tỷ lệ chuyển mạng thành công: (4) = (3) / [(3) + (15)]; (6) = (5) / [(5) + (16)]; Tỷ lệ từ chối chuyển mạng: (8) = (7) / (1); (10) = (9) / (2);
Thuê bao từ chối sai sau đối soát: Thuê bao sau khi dối soát trực tiếp được xác định là từ chối sai và đã được cho chuyển mạng </t>
  </si>
  <si>
    <t>Số liệu dịch chuyển TB cho biểu đồ</t>
  </si>
  <si>
    <t>TB Chuyển mạng</t>
  </si>
  <si>
    <t>TB bị từ chối</t>
  </si>
  <si>
    <t>TB đang xử lý</t>
  </si>
  <si>
    <t>Nhắn SMS hủy yêu cầu</t>
  </si>
  <si>
    <t>SỐ LIỆU MNP TỔNG HỢP KỂ TỪ KHI CUNG CẤP DỊCH VỤ</t>
  </si>
  <si>
    <t>Công ty cổ phần Mobicast - Wintel</t>
  </si>
  <si>
    <t>Wintel</t>
  </si>
  <si>
    <t xml:space="preserve">  </t>
  </si>
  <si>
    <t>SỐ LIỆU MNP TỔNG HỢP THÁNG 10/2024</t>
  </si>
  <si>
    <t>SỐ LIỆU MNP TỔNG HỢP THÁNG 11/2024</t>
  </si>
  <si>
    <t>(Số liệu tính từ ngày 01/11/2024 đến hết ngày 24/11/2024)</t>
  </si>
  <si>
    <t>(Số liệu tính từ ngày 01/10/2024 đến ngày 31/10/2024)</t>
  </si>
  <si>
    <t xml:space="preserve"> </t>
  </si>
  <si>
    <t>(Số liệu tính từ ngày 16/11/2018 đến hết ngày 15/01/2025)</t>
  </si>
  <si>
    <t>(Số liệu tính từ ngày 01/12/2024 đến hết ngày 31/12/2024)</t>
  </si>
  <si>
    <t>SỐ LIỆU MNP TỔNG HỢP THÁNG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</si>
</sst>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right"/>
    </xf>
    <xf numFmtId="3" fontId="1" fillId="0" borderId="0" xfId="0" applyNumberFormat="1" applyFont="1" applyBorder="1"/>
    <xf numFmtId="164" fontId="3" fillId="0" borderId="0" xfId="0" applyNumberFormat="1" applyFont="1" applyBorder="1"/>
    <xf numFmtId="3" fontId="0" fillId="0" borderId="0" xfId="0" applyNumberFormat="1"/>
    <xf numFmtId="3" fontId="0" fillId="3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3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1" fillId="0" borderId="0" xfId="0" applyNumberFormat="1" applyFont="1" applyBorder="1"/>
    <xf numFmtId="0" fontId="0" fillId="0" borderId="1" xfId="0" applyFill="1" applyBorder="1" applyAlignment="1">
      <alignment wrapText="1"/>
    </xf>
    <xf numFmtId="3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Kết</a:t>
            </a:r>
            <a:r>
              <a:rPr lang="en-US" sz="1600" baseline="0"/>
              <a:t> quả thực hiện dịch vụ MNP</a:t>
            </a:r>
            <a:endParaRPr lang="en-US" sz="16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63834550797565E-2"/>
          <c:y val="9.7433250330206972E-2"/>
          <c:w val="0.86061408748530821"/>
          <c:h val="0.87385952186185012"/>
        </c:manualLayout>
      </c:layout>
      <c:pie3DChart>
        <c:varyColors val="1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explosion val="25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B87D-4C6E-8BD1-A8190BD9493E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B87D-4C6E-8BD1-A8190BD9493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87D-4C6E-8BD1-A8190BD949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87D-4C6E-8BD1-A8190BD949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87D-4C6E-8BD1-A8190BD949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B87D-4C6E-8BD1-A8190BD949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B87D-4C6E-8BD1-A8190BD949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B87D-4C6E-8BD1-A8190BD9493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B87D-4C6E-8BD1-A8190BD9493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B87D-4C6E-8BD1-A8190BD9493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B87D-4C6E-8BD1-A8190BD9493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B87D-4C6E-8BD1-A8190BD9493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B87D-4C6E-8BD1-A8190BD9493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B87D-4C6E-8BD1-A8190BD9493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B87D-4C6E-8BD1-A8190BD9493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2-B87D-4C6E-8BD1-A8190BD9493E}"/>
              </c:ext>
            </c:extLst>
          </c:dPt>
          <c:dLbls>
            <c:dLbl>
              <c:idx val="0"/>
              <c:layout>
                <c:manualLayout>
                  <c:x val="5.3298282683218054E-2"/>
                  <c:y val="-5.670724606523160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7D-4C6E-8BD1-A8190BD9493E}"/>
                </c:ext>
              </c:extLst>
            </c:dLbl>
            <c:dLbl>
              <c:idx val="1"/>
              <c:layout>
                <c:manualLayout>
                  <c:x val="-1.5931758530183728E-2"/>
                  <c:y val="-3.801474474393772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7D-4C6E-8BD1-A8190BD9493E}"/>
                </c:ext>
              </c:extLst>
            </c:dLbl>
            <c:dLbl>
              <c:idx val="5"/>
              <c:layout>
                <c:manualLayout>
                  <c:x val="1.0514809862603653E-2"/>
                  <c:y val="1.024141606872519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7D-4C6E-8BD1-A8190BD9493E}"/>
                </c:ext>
              </c:extLst>
            </c:dLbl>
            <c:dLbl>
              <c:idx val="6"/>
              <c:layout>
                <c:manualLayout>
                  <c:x val="-2.2315984086894825E-2"/>
                  <c:y val="9.9882651187372905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7D-4C6E-8BD1-A8190BD9493E}"/>
                </c:ext>
              </c:extLst>
            </c:dLbl>
            <c:dLbl>
              <c:idx val="7"/>
              <c:layout>
                <c:manualLayout>
                  <c:x val="-9.7035936545667639E-2"/>
                  <c:y val="0.1303618105757258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7D-4C6E-8BD1-A8190BD9493E}"/>
                </c:ext>
              </c:extLst>
            </c:dLbl>
            <c:dLbl>
              <c:idx val="8"/>
              <c:layout>
                <c:manualLayout>
                  <c:x val="-0.11455608929386971"/>
                  <c:y val="5.831985165676816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7D-4C6E-8BD1-A8190BD9493E}"/>
                </c:ext>
              </c:extLst>
            </c:dLbl>
            <c:dLbl>
              <c:idx val="9"/>
              <c:layout>
                <c:manualLayout>
                  <c:x val="-0.10910805174510418"/>
                  <c:y val="-1.5980937536391569E-4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7D-4C6E-8BD1-A8190BD9493E}"/>
                </c:ext>
              </c:extLst>
            </c:dLbl>
            <c:dLbl>
              <c:idx val="10"/>
              <c:layout>
                <c:manualLayout>
                  <c:x val="-6.0768198000407184E-2"/>
                  <c:y val="-4.3175046805156179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7D-4C6E-8BD1-A8190BD9493E}"/>
                </c:ext>
              </c:extLst>
            </c:dLbl>
            <c:dLbl>
              <c:idx val="11"/>
              <c:layout>
                <c:manualLayout>
                  <c:x val="-3.3447399263771271E-2"/>
                  <c:y val="-8.8210117080074882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87D-4C6E-8BD1-A8190BD9493E}"/>
                </c:ext>
              </c:extLst>
            </c:dLbl>
            <c:dLbl>
              <c:idx val="12"/>
              <c:layout>
                <c:manualLayout>
                  <c:x val="-8.257977186813913E-3"/>
                  <c:y val="-0.14867019608897011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7D-4C6E-8BD1-A8190BD9493E}"/>
                </c:ext>
              </c:extLst>
            </c:dLbl>
            <c:dLbl>
              <c:idx val="13"/>
              <c:layout>
                <c:manualLayout>
                  <c:x val="8.7681980004071819E-2"/>
                  <c:y val="-0.1414981233147904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7D-4C6E-8BD1-A8190BD9493E}"/>
                </c:ext>
              </c:extLst>
            </c:dLbl>
            <c:dLbl>
              <c:idx val="14"/>
              <c:layout>
                <c:manualLayout>
                  <c:x val="0.10097580569724382"/>
                  <c:y val="-8.2656562127686253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7D-4C6E-8BD1-A8190BD9493E}"/>
                </c:ext>
              </c:extLst>
            </c:dLbl>
            <c:dLbl>
              <c:idx val="15"/>
              <c:layout>
                <c:manualLayout>
                  <c:x val="4.9746666886764941E-2"/>
                  <c:y val="-1.343204966273413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87D-4C6E-8BD1-A8190BD9493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'Tổng hợp tất cả'!$B$40:$B$43</c:f>
              <c:strCache>
                <c:ptCount val="4"/>
                <c:pt idx="0">
                  <c:v>TB Chuyển mạng</c:v>
                </c:pt>
                <c:pt idx="1">
                  <c:v>TB bị từ chối</c:v>
                </c:pt>
                <c:pt idx="2">
                  <c:v>TB đang xử lý</c:v>
                </c:pt>
                <c:pt idx="3">
                  <c:v>Nhắn SMS hủy yêu cầu</c:v>
                </c:pt>
              </c:strCache>
            </c:strRef>
          </c:cat>
          <c:val>
            <c:numRef>
              <c:f>'Tổng hợp tất cả'!$C$40:$C$43</c:f>
              <c:numCache>
                <c:formatCode>#,##0</c:formatCode>
                <c:ptCount val="4"/>
                <c:pt idx="0">
                  <c:v>3325208</c:v>
                </c:pt>
                <c:pt idx="1">
                  <c:v>785372</c:v>
                </c:pt>
                <c:pt idx="2">
                  <c:v>628</c:v>
                </c:pt>
                <c:pt idx="3">
                  <c:v>112367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7D-4C6E-8BD1-A8190BD949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Dịch</a:t>
            </a:r>
            <a:r>
              <a:rPr lang="en-US" sz="1600" baseline="0"/>
              <a:t> chuyển thuê bao tháng </a:t>
            </a:r>
            <a:r>
              <a:rPr lang="en-US" sz="1600" b="1" i="0" u="none" strike="noStrike" baseline="0">
                <a:effectLst/>
              </a:rPr>
              <a:t>10/2024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Chuyển đến</c:v>
          </c:tx>
          <c:spPr>
            <a:solidFill>
              <a:schemeClr val="accent5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10-2024'!$F$41:$F$45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10-2024'!$E$9:$E$12,'Tháng 10-2024'!$E$14)</c:f>
              <c:numCache>
                <c:formatCode>#,##0</c:formatCode>
                <c:ptCount val="5"/>
                <c:pt idx="0">
                  <c:v>528</c:v>
                </c:pt>
                <c:pt idx="1">
                  <c:v>637</c:v>
                </c:pt>
                <c:pt idx="2">
                  <c:v>15230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2DB-9B77-9377FB9EE970}"/>
            </c:ext>
          </c:extLst>
        </c:ser>
        <c:ser>
          <c:idx val="1"/>
          <c:order val="1"/>
          <c:tx>
            <c:v>Chuyển đi</c:v>
          </c:tx>
          <c:spPr>
            <a:solidFill>
              <a:schemeClr val="accent5">
                <a:lumMod val="20000"/>
                <a:lumOff val="80000"/>
              </a:schemeClr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10-2024'!$F$41:$F$45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10-2024'!$G$9:$G$12,'Tháng 10-2024'!$G$14)</c:f>
              <c:numCache>
                <c:formatCode>#,##0</c:formatCode>
                <c:ptCount val="5"/>
                <c:pt idx="0">
                  <c:v>627</c:v>
                </c:pt>
                <c:pt idx="1">
                  <c:v>1169</c:v>
                </c:pt>
                <c:pt idx="2">
                  <c:v>428</c:v>
                </c:pt>
                <c:pt idx="3">
                  <c:v>14171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3-42DB-9B77-9377FB9EE970}"/>
            </c:ext>
          </c:extLst>
        </c:ser>
        <c:ser>
          <c:idx val="2"/>
          <c:order val="2"/>
          <c:tx>
            <c:v>Biến động thuê bao</c:v>
          </c:tx>
          <c:spPr>
            <a:solidFill>
              <a:srgbClr val="FF8585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10-2024'!$F$41:$F$45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'Tháng 10-2024'!$H$41:$H$45</c:f>
              <c:numCache>
                <c:formatCode>#,##0</c:formatCode>
                <c:ptCount val="5"/>
                <c:pt idx="0">
                  <c:v>-99</c:v>
                </c:pt>
                <c:pt idx="1">
                  <c:v>-532</c:v>
                </c:pt>
                <c:pt idx="2">
                  <c:v>14802</c:v>
                </c:pt>
                <c:pt idx="3">
                  <c:v>-14169</c:v>
                </c:pt>
                <c:pt idx="4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3-42DB-9B77-9377FB9EE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294272"/>
        <c:axId val="125782848"/>
      </c:barChart>
      <c:catAx>
        <c:axId val="5029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25782848"/>
        <c:crosses val="autoZero"/>
        <c:auto val="1"/>
        <c:lblAlgn val="ctr"/>
        <c:lblOffset val="100"/>
        <c:noMultiLvlLbl val="0"/>
      </c:catAx>
      <c:valAx>
        <c:axId val="12578284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5029427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Kết</a:t>
            </a:r>
            <a:r>
              <a:rPr lang="en-US" sz="1600" baseline="0"/>
              <a:t> quả thực hiện dịch vụ MNP tháng 10/2024</a:t>
            </a:r>
            <a:endParaRPr lang="en-US" sz="16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63834550797565E-2"/>
          <c:y val="9.7433250330206972E-2"/>
          <c:w val="0.86061408748530821"/>
          <c:h val="0.87385952186185012"/>
        </c:manualLayout>
      </c:layout>
      <c:pie3DChart>
        <c:varyColors val="1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explosion val="25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7BEC-4CC3-856A-AB0B703DE4A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7BEC-4CC3-856A-AB0B703DE4A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EC-4CC3-856A-AB0B703DE4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BEC-4CC3-856A-AB0B703DE4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BEC-4CC3-856A-AB0B703DE4A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7BEC-4CC3-856A-AB0B703DE4A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7BEC-4CC3-856A-AB0B703DE4A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7BEC-4CC3-856A-AB0B703DE4A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7BEC-4CC3-856A-AB0B703DE4A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7BEC-4CC3-856A-AB0B703DE4A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7BEC-4CC3-856A-AB0B703DE4A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7BEC-4CC3-856A-AB0B703DE4A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7BEC-4CC3-856A-AB0B703DE4A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7BEC-4CC3-856A-AB0B703DE4A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7BEC-4CC3-856A-AB0B703DE4A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2-7BEC-4CC3-856A-AB0B703DE4A2}"/>
              </c:ext>
            </c:extLst>
          </c:dPt>
          <c:dLbls>
            <c:dLbl>
              <c:idx val="0"/>
              <c:layout>
                <c:manualLayout>
                  <c:x val="-1.3437151974778166E-2"/>
                  <c:y val="4.459962034882927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EC-4CC3-856A-AB0B703DE4A2}"/>
                </c:ext>
              </c:extLst>
            </c:dLbl>
            <c:dLbl>
              <c:idx val="1"/>
              <c:layout>
                <c:manualLayout>
                  <c:x val="-1.5931758530183728E-2"/>
                  <c:y val="-3.801474474393772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EC-4CC3-856A-AB0B703DE4A2}"/>
                </c:ext>
              </c:extLst>
            </c:dLbl>
            <c:dLbl>
              <c:idx val="2"/>
              <c:layout>
                <c:manualLayout>
                  <c:x val="-6.9926347203377329E-2"/>
                  <c:y val="-3.9285172992942459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EC-4CC3-856A-AB0B703DE4A2}"/>
                </c:ext>
              </c:extLst>
            </c:dLbl>
            <c:dLbl>
              <c:idx val="5"/>
              <c:layout>
                <c:manualLayout>
                  <c:x val="1.0514809862603653E-2"/>
                  <c:y val="1.024141606872519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EC-4CC3-856A-AB0B703DE4A2}"/>
                </c:ext>
              </c:extLst>
            </c:dLbl>
            <c:dLbl>
              <c:idx val="6"/>
              <c:layout>
                <c:manualLayout>
                  <c:x val="-2.2315984086894825E-2"/>
                  <c:y val="9.9882651187372905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C-4CC3-856A-AB0B703DE4A2}"/>
                </c:ext>
              </c:extLst>
            </c:dLbl>
            <c:dLbl>
              <c:idx val="7"/>
              <c:layout>
                <c:manualLayout>
                  <c:x val="-9.7035936545667639E-2"/>
                  <c:y val="0.1303618105757258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EC-4CC3-856A-AB0B703DE4A2}"/>
                </c:ext>
              </c:extLst>
            </c:dLbl>
            <c:dLbl>
              <c:idx val="8"/>
              <c:layout>
                <c:manualLayout>
                  <c:x val="-0.11455608929386971"/>
                  <c:y val="5.831985165676816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C-4CC3-856A-AB0B703DE4A2}"/>
                </c:ext>
              </c:extLst>
            </c:dLbl>
            <c:dLbl>
              <c:idx val="9"/>
              <c:layout>
                <c:manualLayout>
                  <c:x val="-0.10910805174510418"/>
                  <c:y val="-1.5980937536391569E-4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EC-4CC3-856A-AB0B703DE4A2}"/>
                </c:ext>
              </c:extLst>
            </c:dLbl>
            <c:dLbl>
              <c:idx val="10"/>
              <c:layout>
                <c:manualLayout>
                  <c:x val="-6.0768198000407184E-2"/>
                  <c:y val="-4.3175046805156179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C-4CC3-856A-AB0B703DE4A2}"/>
                </c:ext>
              </c:extLst>
            </c:dLbl>
            <c:dLbl>
              <c:idx val="11"/>
              <c:layout>
                <c:manualLayout>
                  <c:x val="-3.3447399263771271E-2"/>
                  <c:y val="-8.8210117080074882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EC-4CC3-856A-AB0B703DE4A2}"/>
                </c:ext>
              </c:extLst>
            </c:dLbl>
            <c:dLbl>
              <c:idx val="12"/>
              <c:layout>
                <c:manualLayout>
                  <c:x val="-8.257977186813913E-3"/>
                  <c:y val="-0.14867019608897011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EC-4CC3-856A-AB0B703DE4A2}"/>
                </c:ext>
              </c:extLst>
            </c:dLbl>
            <c:dLbl>
              <c:idx val="13"/>
              <c:layout>
                <c:manualLayout>
                  <c:x val="8.7681980004071819E-2"/>
                  <c:y val="-0.1414981233147904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EC-4CC3-856A-AB0B703DE4A2}"/>
                </c:ext>
              </c:extLst>
            </c:dLbl>
            <c:dLbl>
              <c:idx val="14"/>
              <c:layout>
                <c:manualLayout>
                  <c:x val="0.10097580569724382"/>
                  <c:y val="-8.2656562127686253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EC-4CC3-856A-AB0B703DE4A2}"/>
                </c:ext>
              </c:extLst>
            </c:dLbl>
            <c:dLbl>
              <c:idx val="15"/>
              <c:layout>
                <c:manualLayout>
                  <c:x val="4.9746666886764941E-2"/>
                  <c:y val="-1.343204966273413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CC3-856A-AB0B703DE4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'Tháng 10-2024'!$B$40:$B$43</c:f>
              <c:strCache>
                <c:ptCount val="4"/>
                <c:pt idx="0">
                  <c:v>TB Chuyển mạng</c:v>
                </c:pt>
                <c:pt idx="1">
                  <c:v>TB bị từ chối</c:v>
                </c:pt>
                <c:pt idx="2">
                  <c:v>TB đang xử lý</c:v>
                </c:pt>
                <c:pt idx="3">
                  <c:v>Nhắn SMS hủy yêu cầu</c:v>
                </c:pt>
              </c:strCache>
            </c:strRef>
          </c:cat>
          <c:val>
            <c:numRef>
              <c:f>'Tháng 10-2024'!$C$40:$C$43</c:f>
              <c:numCache>
                <c:formatCode>#,##0</c:formatCode>
                <c:ptCount val="4"/>
                <c:pt idx="0">
                  <c:v>16398</c:v>
                </c:pt>
                <c:pt idx="1">
                  <c:v>6215</c:v>
                </c:pt>
                <c:pt idx="2">
                  <c:v>0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BEC-4CC3-856A-AB0B703DE4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Từ</a:t>
            </a:r>
            <a:r>
              <a:rPr lang="en-US" sz="1600" baseline="0"/>
              <a:t> chối thuê bao chuyển mạng tháng </a:t>
            </a:r>
            <a:r>
              <a:rPr lang="en-US" sz="1600" b="1" i="0" u="none" strike="noStrike" baseline="0">
                <a:effectLst/>
              </a:rPr>
              <a:t>10/2024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Đăng ký chuyển đi</c:v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10-2024'!$F$41:$F$45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10-2024'!$D$9:$D$12,'Tháng 10-2024'!$D$14)</c:f>
              <c:numCache>
                <c:formatCode>#,##0</c:formatCode>
                <c:ptCount val="5"/>
                <c:pt idx="0">
                  <c:v>3500</c:v>
                </c:pt>
                <c:pt idx="1">
                  <c:v>2752</c:v>
                </c:pt>
                <c:pt idx="2">
                  <c:v>1079</c:v>
                </c:pt>
                <c:pt idx="3">
                  <c:v>15465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8-48BB-AFFC-BBB1253A6C9A}"/>
            </c:ext>
          </c:extLst>
        </c:ser>
        <c:ser>
          <c:idx val="1"/>
          <c:order val="1"/>
          <c:tx>
            <c:v>Chuyển đi thành công</c:v>
          </c:tx>
          <c:spPr>
            <a:solidFill>
              <a:srgbClr val="92D050"/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10-2024'!$F$41:$F$45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10-2024'!$G$9:$G$12,'Tháng 10-2024'!$G$14)</c:f>
              <c:numCache>
                <c:formatCode>#,##0</c:formatCode>
                <c:ptCount val="5"/>
                <c:pt idx="0">
                  <c:v>627</c:v>
                </c:pt>
                <c:pt idx="1">
                  <c:v>1169</c:v>
                </c:pt>
                <c:pt idx="2">
                  <c:v>428</c:v>
                </c:pt>
                <c:pt idx="3">
                  <c:v>14171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8-48BB-AFFC-BBB1253A6C9A}"/>
            </c:ext>
          </c:extLst>
        </c:ser>
        <c:ser>
          <c:idx val="2"/>
          <c:order val="2"/>
          <c:tx>
            <c:v>Tù chối chuyển đi</c:v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10-2024'!$F$41:$F$45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10-2024'!$K$9:$K$12,'Tháng 10-2024'!$K$14)</c:f>
              <c:numCache>
                <c:formatCode>#,##0</c:formatCode>
                <c:ptCount val="5"/>
                <c:pt idx="0">
                  <c:v>2804</c:v>
                </c:pt>
                <c:pt idx="1">
                  <c:v>1573</c:v>
                </c:pt>
                <c:pt idx="2">
                  <c:v>602</c:v>
                </c:pt>
                <c:pt idx="3">
                  <c:v>1218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8-48BB-AFFC-BBB1253A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29116160"/>
        <c:axId val="128164992"/>
      </c:barChart>
      <c:catAx>
        <c:axId val="1291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28164992"/>
        <c:crosses val="autoZero"/>
        <c:auto val="1"/>
        <c:lblAlgn val="ctr"/>
        <c:lblOffset val="100"/>
        <c:noMultiLvlLbl val="0"/>
      </c:catAx>
      <c:valAx>
        <c:axId val="12816499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12911616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Từ</a:t>
            </a:r>
            <a:r>
              <a:rPr lang="en-US" sz="1600" baseline="0"/>
              <a:t> chối thuê bao chuyển mạng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Đăng ký chuyển đi</c:v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'Tổng hợp tất cả'!$F$41:$F$45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('Tổng hợp tất cả'!$D$9:$D$12,'Tổng hợp tất cả'!$D$14)</c:f>
              <c:numCache>
                <c:formatCode>#,##0</c:formatCode>
                <c:ptCount val="5"/>
                <c:pt idx="0">
                  <c:v>755414</c:v>
                </c:pt>
                <c:pt idx="1">
                  <c:v>1095767</c:v>
                </c:pt>
                <c:pt idx="2">
                  <c:v>1191714</c:v>
                </c:pt>
                <c:pt idx="3">
                  <c:v>1886193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9-48B7-902E-47A8EF64B90C}"/>
            </c:ext>
          </c:extLst>
        </c:ser>
        <c:ser>
          <c:idx val="1"/>
          <c:order val="1"/>
          <c:tx>
            <c:v>Chuyển đi thành công</c:v>
          </c:tx>
          <c:spPr>
            <a:solidFill>
              <a:srgbClr val="92D050"/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'Tổng hợp tất cả'!$F$41:$F$45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('Tổng hợp tất cả'!$G$9:$G$12,'Tổng hợp tất cả'!$G$14)</c:f>
              <c:numCache>
                <c:formatCode>#,##0</c:formatCode>
                <c:ptCount val="5"/>
                <c:pt idx="0">
                  <c:v>387501</c:v>
                </c:pt>
                <c:pt idx="1">
                  <c:v>649900</c:v>
                </c:pt>
                <c:pt idx="2">
                  <c:v>623765</c:v>
                </c:pt>
                <c:pt idx="3">
                  <c:v>1691285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9-48B7-902E-47A8EF64B90C}"/>
            </c:ext>
          </c:extLst>
        </c:ser>
        <c:ser>
          <c:idx val="2"/>
          <c:order val="2"/>
          <c:tx>
            <c:v>Từ chối chuyển đi</c:v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'Tổng hợp tất cả'!$F$41:$F$45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('Tổng hợp tất cả'!$K$9:$K$12,'Tổng hợp tất cả'!$K$14)</c:f>
              <c:numCache>
                <c:formatCode>#,##0</c:formatCode>
                <c:ptCount val="5"/>
                <c:pt idx="0">
                  <c:v>241128</c:v>
                </c:pt>
                <c:pt idx="1">
                  <c:v>246459</c:v>
                </c:pt>
                <c:pt idx="2">
                  <c:v>193214</c:v>
                </c:pt>
                <c:pt idx="3">
                  <c:v>109239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9-48B7-902E-47A8EF64B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0643200"/>
        <c:axId val="42308096"/>
      </c:barChart>
      <c:catAx>
        <c:axId val="706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2308096"/>
        <c:crosses val="autoZero"/>
        <c:auto val="1"/>
        <c:lblAlgn val="ctr"/>
        <c:lblOffset val="100"/>
        <c:noMultiLvlLbl val="0"/>
      </c:catAx>
      <c:valAx>
        <c:axId val="423080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706432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Dịch</a:t>
            </a:r>
            <a:r>
              <a:rPr lang="en-US" sz="1600" baseline="0"/>
              <a:t> chuyển thuê bao giữa các nhà mạng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Chuyển đến</c:v>
          </c:tx>
          <c:spPr>
            <a:solidFill>
              <a:schemeClr val="accent5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'Tổng hợp tất cả'!$F$41:$F$45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('Tổng hợp tất cả'!$E$9:$E$12,'Tổng hợp tất cả'!$E$14)</c:f>
              <c:numCache>
                <c:formatCode>#,##0</c:formatCode>
                <c:ptCount val="5"/>
                <c:pt idx="0">
                  <c:v>377878</c:v>
                </c:pt>
                <c:pt idx="1">
                  <c:v>994452</c:v>
                </c:pt>
                <c:pt idx="2">
                  <c:v>1978660</c:v>
                </c:pt>
                <c:pt idx="3">
                  <c:v>324</c:v>
                </c:pt>
                <c:pt idx="4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4-41F3-9419-E7585E655DE7}"/>
            </c:ext>
          </c:extLst>
        </c:ser>
        <c:ser>
          <c:idx val="1"/>
          <c:order val="1"/>
          <c:tx>
            <c:v>Chuyển đi</c:v>
          </c:tx>
          <c:spPr>
            <a:solidFill>
              <a:schemeClr val="accent5">
                <a:lumMod val="20000"/>
                <a:lumOff val="80000"/>
              </a:schemeClr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'Tổng hợp tất cả'!$F$41:$F$45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('Tổng hợp tất cả'!$G$9:$G$12,'Tổng hợp tất cả'!$G$14)</c:f>
              <c:numCache>
                <c:formatCode>#,##0</c:formatCode>
                <c:ptCount val="5"/>
                <c:pt idx="0">
                  <c:v>387501</c:v>
                </c:pt>
                <c:pt idx="1">
                  <c:v>649900</c:v>
                </c:pt>
                <c:pt idx="2">
                  <c:v>623765</c:v>
                </c:pt>
                <c:pt idx="3">
                  <c:v>1691285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4-41F3-9419-E7585E655DE7}"/>
            </c:ext>
          </c:extLst>
        </c:ser>
        <c:ser>
          <c:idx val="2"/>
          <c:order val="2"/>
          <c:tx>
            <c:v>Biến động thuê bao</c:v>
          </c:tx>
          <c:spPr>
            <a:solidFill>
              <a:srgbClr val="FF8585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'Tổng hợp tất cả'!$F$41:$F$45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'Tổng hợp tất cả'!$H$41:$H$45</c:f>
              <c:numCache>
                <c:formatCode>#,##0</c:formatCode>
                <c:ptCount val="5"/>
                <c:pt idx="0">
                  <c:v>-9623</c:v>
                </c:pt>
                <c:pt idx="1">
                  <c:v>344552</c:v>
                </c:pt>
                <c:pt idx="2">
                  <c:v>1354895</c:v>
                </c:pt>
                <c:pt idx="3">
                  <c:v>-1690961</c:v>
                </c:pt>
                <c:pt idx="4">
                  <c:v>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4-41F3-9419-E7585E655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1032832"/>
        <c:axId val="43889728"/>
      </c:barChart>
      <c:catAx>
        <c:axId val="7103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889728"/>
        <c:crosses val="autoZero"/>
        <c:auto val="1"/>
        <c:lblAlgn val="ctr"/>
        <c:lblOffset val="100"/>
        <c:noMultiLvlLbl val="0"/>
      </c:catAx>
      <c:valAx>
        <c:axId val="4388972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710328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Dịch</a:t>
            </a:r>
            <a:r>
              <a:rPr lang="en-US" sz="1600" baseline="0"/>
              <a:t> chuyển thuê bao tháng 12/2024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Chuyển đến</c:v>
          </c:tx>
          <c:spPr>
            <a:solidFill>
              <a:schemeClr val="accent5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12-2024'!$F$41:$F$45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12-2024'!$E$9:$E$12,'Tháng 12-2024'!$E$14)</c:f>
              <c:numCache>
                <c:formatCode>#,##0</c:formatCode>
                <c:ptCount val="5"/>
                <c:pt idx="0">
                  <c:v>412</c:v>
                </c:pt>
                <c:pt idx="1">
                  <c:v>346</c:v>
                </c:pt>
                <c:pt idx="2">
                  <c:v>17146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7-411B-8379-63CD9971BCCC}"/>
            </c:ext>
          </c:extLst>
        </c:ser>
        <c:ser>
          <c:idx val="1"/>
          <c:order val="1"/>
          <c:tx>
            <c:v>Chuyển đi</c:v>
          </c:tx>
          <c:spPr>
            <a:solidFill>
              <a:schemeClr val="accent5">
                <a:lumMod val="20000"/>
                <a:lumOff val="80000"/>
              </a:schemeClr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12-2024'!$F$41:$F$45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12-2024'!$G$9:$G$12,'Tháng 12-2024'!$G$14)</c:f>
              <c:numCache>
                <c:formatCode>#,##0</c:formatCode>
                <c:ptCount val="5"/>
                <c:pt idx="0">
                  <c:v>540</c:v>
                </c:pt>
                <c:pt idx="1">
                  <c:v>1211</c:v>
                </c:pt>
                <c:pt idx="2">
                  <c:v>197</c:v>
                </c:pt>
                <c:pt idx="3">
                  <c:v>15956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7-411B-8379-63CD9971BCCC}"/>
            </c:ext>
          </c:extLst>
        </c:ser>
        <c:ser>
          <c:idx val="2"/>
          <c:order val="2"/>
          <c:tx>
            <c:v>Biến động thuê bao</c:v>
          </c:tx>
          <c:spPr>
            <a:solidFill>
              <a:srgbClr val="FF8585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12-2024'!$F$41:$F$45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'Tháng 12-2024'!$H$41:$H$45</c:f>
              <c:numCache>
                <c:formatCode>#,##0</c:formatCode>
                <c:ptCount val="5"/>
                <c:pt idx="0">
                  <c:v>-128</c:v>
                </c:pt>
                <c:pt idx="1">
                  <c:v>-865</c:v>
                </c:pt>
                <c:pt idx="2">
                  <c:v>16949</c:v>
                </c:pt>
                <c:pt idx="3">
                  <c:v>-15956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7-411B-8379-63CD9971B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277312"/>
        <c:axId val="128167872"/>
      </c:barChart>
      <c:catAx>
        <c:axId val="13127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28167872"/>
        <c:crosses val="autoZero"/>
        <c:auto val="1"/>
        <c:lblAlgn val="ctr"/>
        <c:lblOffset val="100"/>
        <c:noMultiLvlLbl val="0"/>
      </c:catAx>
      <c:valAx>
        <c:axId val="12816787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13127731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Kết</a:t>
            </a:r>
            <a:r>
              <a:rPr lang="en-US" sz="1600" baseline="0"/>
              <a:t> quả thực hiện dịch vụ MNP tháng 12/2024</a:t>
            </a:r>
            <a:endParaRPr lang="en-US" sz="16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63834550797565E-2"/>
          <c:y val="9.7433250330206972E-2"/>
          <c:w val="0.86061408748530821"/>
          <c:h val="0.87385952186185012"/>
        </c:manualLayout>
      </c:layout>
      <c:pie3DChart>
        <c:varyColors val="1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explosion val="25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FB5-4AB9-BE19-97C854597DB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FFB5-4AB9-BE19-97C854597DBD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FB5-4AB9-BE19-97C854597D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FFB5-4AB9-BE19-97C854597D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FB5-4AB9-BE19-97C854597DB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FFB5-4AB9-BE19-97C854597DB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FFB5-4AB9-BE19-97C854597DB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FFB5-4AB9-BE19-97C854597DB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FFB5-4AB9-BE19-97C854597DB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FFB5-4AB9-BE19-97C854597DB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FFB5-4AB9-BE19-97C854597DB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FFB5-4AB9-BE19-97C854597DB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FFB5-4AB9-BE19-97C854597DB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FFB5-4AB9-BE19-97C854597DB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FFB5-4AB9-BE19-97C854597DB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2-FFB5-4AB9-BE19-97C854597DBD}"/>
              </c:ext>
            </c:extLst>
          </c:dPt>
          <c:dLbls>
            <c:dLbl>
              <c:idx val="0"/>
              <c:layout>
                <c:manualLayout>
                  <c:x val="-1.3437151974778166E-2"/>
                  <c:y val="4.459962034882927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B5-4AB9-BE19-97C854597DBD}"/>
                </c:ext>
              </c:extLst>
            </c:dLbl>
            <c:dLbl>
              <c:idx val="1"/>
              <c:layout>
                <c:manualLayout>
                  <c:x val="-1.5931758530183728E-2"/>
                  <c:y val="-3.801474474393772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B5-4AB9-BE19-97C854597DBD}"/>
                </c:ext>
              </c:extLst>
            </c:dLbl>
            <c:dLbl>
              <c:idx val="2"/>
              <c:layout>
                <c:manualLayout>
                  <c:x val="-6.9926347203377329E-2"/>
                  <c:y val="-3.9285172992942459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B5-4AB9-BE19-97C854597DBD}"/>
                </c:ext>
              </c:extLst>
            </c:dLbl>
            <c:dLbl>
              <c:idx val="5"/>
              <c:layout>
                <c:manualLayout>
                  <c:x val="1.0514809862603653E-2"/>
                  <c:y val="1.024141606872519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5-4AB9-BE19-97C854597DBD}"/>
                </c:ext>
              </c:extLst>
            </c:dLbl>
            <c:dLbl>
              <c:idx val="6"/>
              <c:layout>
                <c:manualLayout>
                  <c:x val="-2.2315984086894825E-2"/>
                  <c:y val="9.9882651187372905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B5-4AB9-BE19-97C854597DBD}"/>
                </c:ext>
              </c:extLst>
            </c:dLbl>
            <c:dLbl>
              <c:idx val="7"/>
              <c:layout>
                <c:manualLayout>
                  <c:x val="-9.7035936545667639E-2"/>
                  <c:y val="0.1303618105757258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5-4AB9-BE19-97C854597DBD}"/>
                </c:ext>
              </c:extLst>
            </c:dLbl>
            <c:dLbl>
              <c:idx val="8"/>
              <c:layout>
                <c:manualLayout>
                  <c:x val="-0.11455608929386971"/>
                  <c:y val="5.831985165676816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B5-4AB9-BE19-97C854597DBD}"/>
                </c:ext>
              </c:extLst>
            </c:dLbl>
            <c:dLbl>
              <c:idx val="9"/>
              <c:layout>
                <c:manualLayout>
                  <c:x val="-0.10910805174510418"/>
                  <c:y val="-1.5980937536391569E-4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B5-4AB9-BE19-97C854597DBD}"/>
                </c:ext>
              </c:extLst>
            </c:dLbl>
            <c:dLbl>
              <c:idx val="10"/>
              <c:layout>
                <c:manualLayout>
                  <c:x val="-6.0768198000407184E-2"/>
                  <c:y val="-4.3175046805156179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B5-4AB9-BE19-97C854597DBD}"/>
                </c:ext>
              </c:extLst>
            </c:dLbl>
            <c:dLbl>
              <c:idx val="11"/>
              <c:layout>
                <c:manualLayout>
                  <c:x val="-3.3447399263771271E-2"/>
                  <c:y val="-8.8210117080074882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B5-4AB9-BE19-97C854597DBD}"/>
                </c:ext>
              </c:extLst>
            </c:dLbl>
            <c:dLbl>
              <c:idx val="12"/>
              <c:layout>
                <c:manualLayout>
                  <c:x val="-8.257977186813913E-3"/>
                  <c:y val="-0.14867019608897011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B5-4AB9-BE19-97C854597DBD}"/>
                </c:ext>
              </c:extLst>
            </c:dLbl>
            <c:dLbl>
              <c:idx val="13"/>
              <c:layout>
                <c:manualLayout>
                  <c:x val="8.7681980004071819E-2"/>
                  <c:y val="-0.1414981233147904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B5-4AB9-BE19-97C854597DBD}"/>
                </c:ext>
              </c:extLst>
            </c:dLbl>
            <c:dLbl>
              <c:idx val="14"/>
              <c:layout>
                <c:manualLayout>
                  <c:x val="0.10097580569724382"/>
                  <c:y val="-8.2656562127686253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B5-4AB9-BE19-97C854597DBD}"/>
                </c:ext>
              </c:extLst>
            </c:dLbl>
            <c:dLbl>
              <c:idx val="15"/>
              <c:layout>
                <c:manualLayout>
                  <c:x val="4.9746666886764941E-2"/>
                  <c:y val="-1.343204966273413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B5-4AB9-BE19-97C854597D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'Tháng 12-2024'!$B$40:$B$43</c:f>
              <c:strCache>
                <c:ptCount val="4"/>
                <c:pt idx="0">
                  <c:v>TB Chuyển mạng</c:v>
                </c:pt>
                <c:pt idx="1">
                  <c:v>TB bị từ chối</c:v>
                </c:pt>
                <c:pt idx="2">
                  <c:v>TB đang xử lý</c:v>
                </c:pt>
                <c:pt idx="3">
                  <c:v>Nhắn SMS hủy yêu cầu</c:v>
                </c:pt>
              </c:strCache>
            </c:strRef>
          </c:cat>
          <c:val>
            <c:numRef>
              <c:f>'Tháng 12-2024'!$C$40:$C$43</c:f>
              <c:numCache>
                <c:formatCode>#,##0</c:formatCode>
                <c:ptCount val="4"/>
                <c:pt idx="0">
                  <c:v>17905</c:v>
                </c:pt>
                <c:pt idx="1">
                  <c:v>5343</c:v>
                </c:pt>
                <c:pt idx="2">
                  <c:v>0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FB5-4AB9-BE19-97C854597DB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Từ</a:t>
            </a:r>
            <a:r>
              <a:rPr lang="en-US" sz="1600" baseline="0"/>
              <a:t> chối thuê bao chuyển mạng tháng 12/2024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Đăng ký chuyển đi</c:v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12-2024'!$F$41:$F$45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12-2024'!$D$9:$D$12,'Tháng 12-2024'!$D$14)</c:f>
              <c:numCache>
                <c:formatCode>#,##0</c:formatCode>
                <c:ptCount val="5"/>
                <c:pt idx="0">
                  <c:v>3014</c:v>
                </c:pt>
                <c:pt idx="1">
                  <c:v>2558</c:v>
                </c:pt>
                <c:pt idx="2">
                  <c:v>646</c:v>
                </c:pt>
                <c:pt idx="3">
                  <c:v>17169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1-4CA0-BDDD-53B1C374EA54}"/>
            </c:ext>
          </c:extLst>
        </c:ser>
        <c:ser>
          <c:idx val="1"/>
          <c:order val="1"/>
          <c:tx>
            <c:v>Chuyển đi thành công</c:v>
          </c:tx>
          <c:spPr>
            <a:solidFill>
              <a:srgbClr val="92D050"/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12-2024'!$F$41:$F$45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12-2024'!$G$9:$G$12,'Tháng 12-2024'!$G$14)</c:f>
              <c:numCache>
                <c:formatCode>#,##0</c:formatCode>
                <c:ptCount val="5"/>
                <c:pt idx="0">
                  <c:v>540</c:v>
                </c:pt>
                <c:pt idx="1">
                  <c:v>1211</c:v>
                </c:pt>
                <c:pt idx="2">
                  <c:v>197</c:v>
                </c:pt>
                <c:pt idx="3">
                  <c:v>15956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CA0-BDDD-53B1C374EA54}"/>
            </c:ext>
          </c:extLst>
        </c:ser>
        <c:ser>
          <c:idx val="2"/>
          <c:order val="2"/>
          <c:tx>
            <c:v>Tù chối chuyển đi</c:v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12-2024'!$F$41:$F$45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12-2024'!$K$9:$K$12,'Tháng 12-2024'!$K$14)</c:f>
              <c:numCache>
                <c:formatCode>#,##0</c:formatCode>
                <c:ptCount val="5"/>
                <c:pt idx="0">
                  <c:v>2414</c:v>
                </c:pt>
                <c:pt idx="1">
                  <c:v>1333</c:v>
                </c:pt>
                <c:pt idx="2">
                  <c:v>406</c:v>
                </c:pt>
                <c:pt idx="3">
                  <c:v>1178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CA0-BDDD-53B1C374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277824"/>
        <c:axId val="128788736"/>
      </c:barChart>
      <c:catAx>
        <c:axId val="1312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28788736"/>
        <c:crosses val="autoZero"/>
        <c:auto val="1"/>
        <c:lblAlgn val="ctr"/>
        <c:lblOffset val="100"/>
        <c:noMultiLvlLbl val="0"/>
      </c:catAx>
      <c:valAx>
        <c:axId val="12878873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1312778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Dịch</a:t>
            </a:r>
            <a:r>
              <a:rPr lang="en-US" sz="1600" baseline="0"/>
              <a:t> chuyển thuê bao tháng 11/2024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Chuyển đến</c:v>
          </c:tx>
          <c:spPr>
            <a:solidFill>
              <a:schemeClr val="accent5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11-2024'!$F$41:$F$45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11-2024'!$E$9:$E$12,'Tháng 11-2024'!$E$14)</c:f>
              <c:numCache>
                <c:formatCode>#,##0</c:formatCode>
                <c:ptCount val="5"/>
                <c:pt idx="0">
                  <c:v>302</c:v>
                </c:pt>
                <c:pt idx="1">
                  <c:v>353</c:v>
                </c:pt>
                <c:pt idx="2">
                  <c:v>11626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2-4F6C-A3EC-E71C233025D3}"/>
            </c:ext>
          </c:extLst>
        </c:ser>
        <c:ser>
          <c:idx val="1"/>
          <c:order val="1"/>
          <c:tx>
            <c:v>Chuyển đi</c:v>
          </c:tx>
          <c:spPr>
            <a:solidFill>
              <a:schemeClr val="accent5">
                <a:lumMod val="20000"/>
                <a:lumOff val="80000"/>
              </a:schemeClr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11-2024'!$F$41:$F$45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11-2024'!$G$9:$G$12,'Tháng 11-2024'!$G$14)</c:f>
              <c:numCache>
                <c:formatCode>#,##0</c:formatCode>
                <c:ptCount val="5"/>
                <c:pt idx="0">
                  <c:v>425</c:v>
                </c:pt>
                <c:pt idx="1">
                  <c:v>741</c:v>
                </c:pt>
                <c:pt idx="2">
                  <c:v>213</c:v>
                </c:pt>
                <c:pt idx="3">
                  <c:v>10904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2-4F6C-A3EC-E71C233025D3}"/>
            </c:ext>
          </c:extLst>
        </c:ser>
        <c:ser>
          <c:idx val="2"/>
          <c:order val="2"/>
          <c:tx>
            <c:v>Biến động thuê bao</c:v>
          </c:tx>
          <c:spPr>
            <a:solidFill>
              <a:srgbClr val="FF8585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11-2024'!$F$41:$F$45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'Tháng 11-2024'!$H$41:$H$45</c:f>
              <c:numCache>
                <c:formatCode>#,##0</c:formatCode>
                <c:ptCount val="5"/>
                <c:pt idx="0">
                  <c:v>-123</c:v>
                </c:pt>
                <c:pt idx="1">
                  <c:v>-388</c:v>
                </c:pt>
                <c:pt idx="2">
                  <c:v>11413</c:v>
                </c:pt>
                <c:pt idx="3">
                  <c:v>-10901</c:v>
                </c:pt>
                <c:pt idx="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2-4F6C-A3EC-E71C23302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277312"/>
        <c:axId val="128167872"/>
      </c:barChart>
      <c:catAx>
        <c:axId val="13127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28167872"/>
        <c:crosses val="autoZero"/>
        <c:auto val="1"/>
        <c:lblAlgn val="ctr"/>
        <c:lblOffset val="100"/>
        <c:noMultiLvlLbl val="0"/>
      </c:catAx>
      <c:valAx>
        <c:axId val="12816787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13127731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Kết</a:t>
            </a:r>
            <a:r>
              <a:rPr lang="en-US" sz="1600" baseline="0"/>
              <a:t> quả thực hiện dịch vụ MNP tháng 11/2024</a:t>
            </a:r>
            <a:endParaRPr lang="en-US" sz="16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63834550797565E-2"/>
          <c:y val="9.7433250330206972E-2"/>
          <c:w val="0.86061408748530821"/>
          <c:h val="0.87385952186185012"/>
        </c:manualLayout>
      </c:layout>
      <c:pie3DChart>
        <c:varyColors val="1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explosion val="25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71D9-4168-A6D3-D8B0FFBBC5E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71D9-4168-A6D3-D8B0FFBBC5E0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1D9-4168-A6D3-D8B0FFBBC5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1D9-4168-A6D3-D8B0FFBBC5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1D9-4168-A6D3-D8B0FFBBC5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71D9-4168-A6D3-D8B0FFBBC5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71D9-4168-A6D3-D8B0FFBBC5E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71D9-4168-A6D3-D8B0FFBBC5E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71D9-4168-A6D3-D8B0FFBBC5E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71D9-4168-A6D3-D8B0FFBBC5E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71D9-4168-A6D3-D8B0FFBBC5E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71D9-4168-A6D3-D8B0FFBBC5E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71D9-4168-A6D3-D8B0FFBBC5E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71D9-4168-A6D3-D8B0FFBBC5E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71D9-4168-A6D3-D8B0FFBBC5E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2-71D9-4168-A6D3-D8B0FFBBC5E0}"/>
              </c:ext>
            </c:extLst>
          </c:dPt>
          <c:dLbls>
            <c:dLbl>
              <c:idx val="0"/>
              <c:layout>
                <c:manualLayout>
                  <c:x val="-1.3437151974778166E-2"/>
                  <c:y val="4.459962034882927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D9-4168-A6D3-D8B0FFBBC5E0}"/>
                </c:ext>
              </c:extLst>
            </c:dLbl>
            <c:dLbl>
              <c:idx val="1"/>
              <c:layout>
                <c:manualLayout>
                  <c:x val="-1.5931758530183728E-2"/>
                  <c:y val="-3.801474474393772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D9-4168-A6D3-D8B0FFBBC5E0}"/>
                </c:ext>
              </c:extLst>
            </c:dLbl>
            <c:dLbl>
              <c:idx val="2"/>
              <c:layout>
                <c:manualLayout>
                  <c:x val="-6.9926347203377329E-2"/>
                  <c:y val="-3.9285172992942459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D9-4168-A6D3-D8B0FFBBC5E0}"/>
                </c:ext>
              </c:extLst>
            </c:dLbl>
            <c:dLbl>
              <c:idx val="5"/>
              <c:layout>
                <c:manualLayout>
                  <c:x val="1.0514809862603653E-2"/>
                  <c:y val="1.0241416068725197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9-4168-A6D3-D8B0FFBBC5E0}"/>
                </c:ext>
              </c:extLst>
            </c:dLbl>
            <c:dLbl>
              <c:idx val="6"/>
              <c:layout>
                <c:manualLayout>
                  <c:x val="-2.2315984086894825E-2"/>
                  <c:y val="9.9882651187372905E-3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9-4168-A6D3-D8B0FFBBC5E0}"/>
                </c:ext>
              </c:extLst>
            </c:dLbl>
            <c:dLbl>
              <c:idx val="7"/>
              <c:layout>
                <c:manualLayout>
                  <c:x val="-9.7035936545667639E-2"/>
                  <c:y val="0.1303618105757258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D9-4168-A6D3-D8B0FFBBC5E0}"/>
                </c:ext>
              </c:extLst>
            </c:dLbl>
            <c:dLbl>
              <c:idx val="8"/>
              <c:layout>
                <c:manualLayout>
                  <c:x val="-0.11455608929386971"/>
                  <c:y val="5.831985165676816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9-4168-A6D3-D8B0FFBBC5E0}"/>
                </c:ext>
              </c:extLst>
            </c:dLbl>
            <c:dLbl>
              <c:idx val="9"/>
              <c:layout>
                <c:manualLayout>
                  <c:x val="-0.10910805174510418"/>
                  <c:y val="-1.5980937536391569E-4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9-4168-A6D3-D8B0FFBBC5E0}"/>
                </c:ext>
              </c:extLst>
            </c:dLbl>
            <c:dLbl>
              <c:idx val="10"/>
              <c:layout>
                <c:manualLayout>
                  <c:x val="-6.0768198000407184E-2"/>
                  <c:y val="-4.3175046805156179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9-4168-A6D3-D8B0FFBBC5E0}"/>
                </c:ext>
              </c:extLst>
            </c:dLbl>
            <c:dLbl>
              <c:idx val="11"/>
              <c:layout>
                <c:manualLayout>
                  <c:x val="-3.3447399263771271E-2"/>
                  <c:y val="-8.8210117080074882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9-4168-A6D3-D8B0FFBBC5E0}"/>
                </c:ext>
              </c:extLst>
            </c:dLbl>
            <c:dLbl>
              <c:idx val="12"/>
              <c:layout>
                <c:manualLayout>
                  <c:x val="-8.257977186813913E-3"/>
                  <c:y val="-0.14867019608897011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9-4168-A6D3-D8B0FFBBC5E0}"/>
                </c:ext>
              </c:extLst>
            </c:dLbl>
            <c:dLbl>
              <c:idx val="13"/>
              <c:layout>
                <c:manualLayout>
                  <c:x val="8.7681980004071819E-2"/>
                  <c:y val="-0.1414981233147904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9-4168-A6D3-D8B0FFBBC5E0}"/>
                </c:ext>
              </c:extLst>
            </c:dLbl>
            <c:dLbl>
              <c:idx val="14"/>
              <c:layout>
                <c:manualLayout>
                  <c:x val="0.10097580569724382"/>
                  <c:y val="-8.2656562127686253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9-4168-A6D3-D8B0FFBBC5E0}"/>
                </c:ext>
              </c:extLst>
            </c:dLbl>
            <c:dLbl>
              <c:idx val="15"/>
              <c:layout>
                <c:manualLayout>
                  <c:x val="4.9746666886764941E-2"/>
                  <c:y val="-1.3432049662734138E-2"/>
                </c:manualLayout>
              </c:layout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9-4168-A6D3-D8B0FFBBC5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'Tháng 11-2024'!$B$40:$B$43</c:f>
              <c:strCache>
                <c:ptCount val="4"/>
                <c:pt idx="0">
                  <c:v>TB Chuyển mạng</c:v>
                </c:pt>
                <c:pt idx="1">
                  <c:v>TB bị từ chối</c:v>
                </c:pt>
                <c:pt idx="2">
                  <c:v>TB đang xử lý</c:v>
                </c:pt>
                <c:pt idx="3">
                  <c:v>Nhắn SMS hủy yêu cầu</c:v>
                </c:pt>
              </c:strCache>
            </c:strRef>
          </c:cat>
          <c:val>
            <c:numRef>
              <c:f>'Tháng 11-2024'!$C$40:$C$43</c:f>
              <c:numCache>
                <c:formatCode>#,##0</c:formatCode>
                <c:ptCount val="4"/>
                <c:pt idx="0">
                  <c:v>12284</c:v>
                </c:pt>
                <c:pt idx="1">
                  <c:v>4143</c:v>
                </c:pt>
                <c:pt idx="2">
                  <c:v>631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D9-4168-A6D3-D8B0FFBBC5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Từ</a:t>
            </a:r>
            <a:r>
              <a:rPr lang="en-US" sz="1600" baseline="0"/>
              <a:t> chối thuê bao chuyển mạng tháng 11/2024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Đăng ký chuyển đi</c:v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11-2024'!$F$41:$F$45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11-2024'!$D$9:$D$12,'Tháng 11-2024'!$D$14)</c:f>
              <c:numCache>
                <c:formatCode>#,##0</c:formatCode>
                <c:ptCount val="5"/>
                <c:pt idx="0">
                  <c:v>2630</c:v>
                </c:pt>
                <c:pt idx="1">
                  <c:v>1988</c:v>
                </c:pt>
                <c:pt idx="2">
                  <c:v>655</c:v>
                </c:pt>
                <c:pt idx="3">
                  <c:v>11889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1-455A-8633-F01132FD8552}"/>
            </c:ext>
          </c:extLst>
        </c:ser>
        <c:ser>
          <c:idx val="1"/>
          <c:order val="1"/>
          <c:tx>
            <c:v>Chuyển đi thành công</c:v>
          </c:tx>
          <c:spPr>
            <a:solidFill>
              <a:srgbClr val="92D050"/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11-2024'!$F$41:$F$45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11-2024'!$G$9:$G$12,'Tháng 11-2024'!$G$14)</c:f>
              <c:numCache>
                <c:formatCode>#,##0</c:formatCode>
                <c:ptCount val="5"/>
                <c:pt idx="0">
                  <c:v>425</c:v>
                </c:pt>
                <c:pt idx="1">
                  <c:v>741</c:v>
                </c:pt>
                <c:pt idx="2">
                  <c:v>213</c:v>
                </c:pt>
                <c:pt idx="3">
                  <c:v>10904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1-455A-8633-F01132FD8552}"/>
            </c:ext>
          </c:extLst>
        </c:ser>
        <c:ser>
          <c:idx val="2"/>
          <c:order val="2"/>
          <c:tx>
            <c:v>Tù chối chuyển đi</c:v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'Tháng 11-2024'!$F$41:$F$45</c:f>
              <c:strCache>
                <c:ptCount val="5"/>
                <c:pt idx="0">
                  <c:v>Mobifone</c:v>
                </c:pt>
                <c:pt idx="1">
                  <c:v>Vinaphone</c:v>
                </c:pt>
                <c:pt idx="2">
                  <c:v>Viettel</c:v>
                </c:pt>
                <c:pt idx="3">
                  <c:v>Vietnam Mobile</c:v>
                </c:pt>
                <c:pt idx="4">
                  <c:v>Wintel</c:v>
                </c:pt>
              </c:strCache>
            </c:strRef>
          </c:cat>
          <c:val>
            <c:numRef>
              <c:f>('Tháng 11-2024'!$K$9:$K$12,'Tháng 11-2024'!$K$14)</c:f>
              <c:numCache>
                <c:formatCode>#,##0</c:formatCode>
                <c:ptCount val="5"/>
                <c:pt idx="0">
                  <c:v>1855</c:v>
                </c:pt>
                <c:pt idx="1">
                  <c:v>1021</c:v>
                </c:pt>
                <c:pt idx="2">
                  <c:v>345</c:v>
                </c:pt>
                <c:pt idx="3">
                  <c:v>918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81-455A-8633-F01132FD8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277824"/>
        <c:axId val="128788736"/>
      </c:barChart>
      <c:catAx>
        <c:axId val="1312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28788736"/>
        <c:crosses val="autoZero"/>
        <c:auto val="1"/>
        <c:lblAlgn val="ctr"/>
        <c:lblOffset val="100"/>
        <c:noMultiLvlLbl val="0"/>
      </c:catAx>
      <c:valAx>
        <c:axId val="12878873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alpha val="2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1312778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50">
              <a:latin typeface="Calibri Light" panose="020F03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171450</xdr:rowOff>
    </xdr:from>
    <xdr:to>
      <xdr:col>4</xdr:col>
      <xdr:colOff>476249</xdr:colOff>
      <xdr:row>37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619125</xdr:colOff>
      <xdr:row>16</xdr:row>
      <xdr:rowOff>161925</xdr:rowOff>
    </xdr:from>
    <xdr:to>
      <xdr:col>23</xdr:col>
      <xdr:colOff>295275</xdr:colOff>
      <xdr:row>37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666750</xdr:colOff>
      <xdr:row>16</xdr:row>
      <xdr:rowOff>161925</xdr:rowOff>
    </xdr:from>
    <xdr:to>
      <xdr:col>13</xdr:col>
      <xdr:colOff>409574</xdr:colOff>
      <xdr:row>37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16</xdr:row>
      <xdr:rowOff>180975</xdr:rowOff>
    </xdr:from>
    <xdr:to>
      <xdr:col>13</xdr:col>
      <xdr:colOff>438150</xdr:colOff>
      <xdr:row>37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9525</xdr:rowOff>
    </xdr:from>
    <xdr:to>
      <xdr:col>4</xdr:col>
      <xdr:colOff>476249</xdr:colOff>
      <xdr:row>37</xdr:row>
      <xdr:rowOff>85724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647699</xdr:colOff>
      <xdr:row>16</xdr:row>
      <xdr:rowOff>180975</xdr:rowOff>
    </xdr:from>
    <xdr:to>
      <xdr:col>23</xdr:col>
      <xdr:colOff>314325</xdr:colOff>
      <xdr:row>37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0.85203</cdr:y>
    </cdr:from>
    <cdr:to>
      <cdr:x>0.1254</cdr:x>
      <cdr:y>0.92764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27390"/>
          <a:ext cx="742949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0.85366</cdr:y>
    </cdr:from>
    <cdr:to>
      <cdr:x>0.12399</cdr:x>
      <cdr:y>0.92927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33756"/>
          <a:ext cx="733426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0.85366</cdr:y>
    </cdr:from>
    <cdr:to>
      <cdr:x>0.12058</cdr:x>
      <cdr:y>0.92927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33756"/>
          <a:ext cx="714375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0.85447</cdr:y>
    </cdr:from>
    <cdr:to>
      <cdr:x>0.12238</cdr:x>
      <cdr:y>0.93008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36919"/>
          <a:ext cx="723900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16</xdr:row>
      <xdr:rowOff>180975</xdr:rowOff>
    </xdr:from>
    <xdr:to>
      <xdr:col>13</xdr:col>
      <xdr:colOff>438150</xdr:colOff>
      <xdr:row>37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9525</xdr:rowOff>
    </xdr:from>
    <xdr:to>
      <xdr:col>4</xdr:col>
      <xdr:colOff>476249</xdr:colOff>
      <xdr:row>37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647699</xdr:colOff>
      <xdr:row>16</xdr:row>
      <xdr:rowOff>180975</xdr:rowOff>
    </xdr:from>
    <xdr:to>
      <xdr:col>23</xdr:col>
      <xdr:colOff>314325</xdr:colOff>
      <xdr:row>37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0.85203</cdr:y>
    </cdr:from>
    <cdr:to>
      <cdr:x>0.1254</cdr:x>
      <cdr:y>0.92764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27390"/>
          <a:ext cx="742949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0.85366</cdr:y>
    </cdr:from>
    <cdr:to>
      <cdr:x>0.12399</cdr:x>
      <cdr:y>0.92927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33756"/>
          <a:ext cx="733426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16</xdr:row>
      <xdr:rowOff>180975</xdr:rowOff>
    </xdr:from>
    <xdr:to>
      <xdr:col>13</xdr:col>
      <xdr:colOff>438150</xdr:colOff>
      <xdr:row>37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9525</xdr:rowOff>
    </xdr:from>
    <xdr:to>
      <xdr:col>4</xdr:col>
      <xdr:colOff>476249</xdr:colOff>
      <xdr:row>37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647699</xdr:colOff>
      <xdr:row>16</xdr:row>
      <xdr:rowOff>180975</xdr:rowOff>
    </xdr:from>
    <xdr:to>
      <xdr:col>23</xdr:col>
      <xdr:colOff>314325</xdr:colOff>
      <xdr:row>37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0.85203</cdr:y>
    </cdr:from>
    <cdr:to>
      <cdr:x>0.1254</cdr:x>
      <cdr:y>0.92764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27390"/>
          <a:ext cx="742949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0.85366</cdr:y>
    </cdr:from>
    <cdr:to>
      <cdr:x>0.12399</cdr:x>
      <cdr:y>0.92927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33756"/>
          <a:ext cx="733426" cy="29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(Thuê</a:t>
          </a:r>
          <a:r>
            <a:rPr lang="en-US" sz="900" baseline="0"/>
            <a:t> bao)</a:t>
          </a:r>
          <a:endParaRPr 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="85" zoomScaleNormal="85" workbookViewId="0">
      <selection activeCell="U11" sqref="U11"/>
    </sheetView>
  </sheetViews>
  <sheetFormatPr defaultRowHeight="15" x14ac:dyDescent="0.25"/>
  <cols>
    <col min="1" max="1" width="3" customWidth="1"/>
    <col min="2" max="2" width="49.140625" bestFit="1" customWidth="1"/>
    <col min="3" max="15" width="10.28515625" customWidth="1"/>
  </cols>
  <sheetData>
    <row r="1" spans="1:22" x14ac:dyDescent="0.25">
      <c r="B1" t="s">
        <v>47</v>
      </c>
    </row>
    <row r="2" spans="1:22" ht="18.75" x14ac:dyDescent="0.3">
      <c r="A2" t="s">
        <v>52</v>
      </c>
      <c r="B2" s="33" t="s">
        <v>44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2" x14ac:dyDescent="0.25">
      <c r="B3" s="26" t="s">
        <v>53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2" x14ac:dyDescent="0.25">
      <c r="S4" s="24"/>
      <c r="T4" s="24"/>
      <c r="U4" s="24"/>
      <c r="V4" s="24"/>
    </row>
    <row r="5" spans="1:22" ht="15" customHeight="1" x14ac:dyDescent="0.25">
      <c r="B5" s="27" t="s">
        <v>0</v>
      </c>
      <c r="C5" s="25" t="s">
        <v>13</v>
      </c>
      <c r="D5" s="25"/>
      <c r="E5" s="25" t="s">
        <v>14</v>
      </c>
      <c r="F5" s="25"/>
      <c r="G5" s="25"/>
      <c r="H5" s="25"/>
      <c r="I5" s="30" t="s">
        <v>15</v>
      </c>
      <c r="J5" s="31"/>
      <c r="K5" s="31"/>
      <c r="L5" s="32"/>
      <c r="M5" s="25" t="s">
        <v>16</v>
      </c>
      <c r="N5" s="25"/>
      <c r="O5" s="25" t="s">
        <v>17</v>
      </c>
      <c r="P5" s="25"/>
      <c r="Q5" s="25" t="s">
        <v>18</v>
      </c>
      <c r="R5" s="25"/>
      <c r="V5" s="4"/>
    </row>
    <row r="6" spans="1:22" x14ac:dyDescent="0.25">
      <c r="B6" s="28"/>
      <c r="C6" s="25"/>
      <c r="D6" s="25"/>
      <c r="E6" s="25" t="s">
        <v>3</v>
      </c>
      <c r="F6" s="25"/>
      <c r="G6" s="25" t="s">
        <v>4</v>
      </c>
      <c r="H6" s="25"/>
      <c r="I6" s="25" t="s">
        <v>3</v>
      </c>
      <c r="J6" s="25"/>
      <c r="K6" s="25" t="s">
        <v>4</v>
      </c>
      <c r="L6" s="25"/>
      <c r="M6" s="25"/>
      <c r="N6" s="25"/>
      <c r="O6" s="25"/>
      <c r="P6" s="25"/>
      <c r="Q6" s="25"/>
      <c r="R6" s="25"/>
      <c r="V6" s="4"/>
    </row>
    <row r="7" spans="1:22" x14ac:dyDescent="0.25">
      <c r="B7" s="28"/>
      <c r="C7" s="8" t="s">
        <v>3</v>
      </c>
      <c r="D7" s="8" t="s">
        <v>4</v>
      </c>
      <c r="E7" s="8" t="s">
        <v>1</v>
      </c>
      <c r="F7" s="8" t="s">
        <v>2</v>
      </c>
      <c r="G7" s="8" t="s">
        <v>1</v>
      </c>
      <c r="H7" s="8" t="s">
        <v>2</v>
      </c>
      <c r="I7" s="8" t="s">
        <v>1</v>
      </c>
      <c r="J7" s="8" t="s">
        <v>2</v>
      </c>
      <c r="K7" s="8" t="s">
        <v>1</v>
      </c>
      <c r="L7" s="8" t="s">
        <v>2</v>
      </c>
      <c r="M7" s="8" t="s">
        <v>3</v>
      </c>
      <c r="N7" s="8" t="s">
        <v>4</v>
      </c>
      <c r="O7" s="8" t="s">
        <v>3</v>
      </c>
      <c r="P7" s="8" t="s">
        <v>4</v>
      </c>
      <c r="Q7" s="8" t="s">
        <v>3</v>
      </c>
      <c r="R7" s="8" t="s">
        <v>4</v>
      </c>
      <c r="V7" s="4"/>
    </row>
    <row r="8" spans="1:22" x14ac:dyDescent="0.25">
      <c r="B8" s="29"/>
      <c r="C8" s="9" t="s">
        <v>19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9" t="s">
        <v>29</v>
      </c>
      <c r="N8" s="9" t="s">
        <v>30</v>
      </c>
      <c r="O8" s="9" t="s">
        <v>31</v>
      </c>
      <c r="P8" s="9" t="s">
        <v>32</v>
      </c>
      <c r="Q8" s="9" t="s">
        <v>33</v>
      </c>
      <c r="R8" s="9" t="s">
        <v>34</v>
      </c>
      <c r="V8" s="4"/>
    </row>
    <row r="9" spans="1:22" x14ac:dyDescent="0.25">
      <c r="B9" s="10" t="s">
        <v>5</v>
      </c>
      <c r="C9" s="11">
        <v>718766</v>
      </c>
      <c r="D9" s="11">
        <v>755414</v>
      </c>
      <c r="E9" s="11">
        <v>377878</v>
      </c>
      <c r="F9" s="12">
        <v>0.83305815406213168</v>
      </c>
      <c r="G9" s="11">
        <v>387501</v>
      </c>
      <c r="H9" s="12">
        <v>0.93152229156680488</v>
      </c>
      <c r="I9" s="11">
        <v>134601</v>
      </c>
      <c r="J9" s="12">
        <v>0.19549155685998756</v>
      </c>
      <c r="K9" s="11">
        <v>241128</v>
      </c>
      <c r="L9" s="12">
        <v>0.35788489756969971</v>
      </c>
      <c r="M9" s="11">
        <v>9581</v>
      </c>
      <c r="N9" s="11">
        <v>17613</v>
      </c>
      <c r="O9" s="13">
        <v>20</v>
      </c>
      <c r="P9" s="13">
        <v>212</v>
      </c>
      <c r="Q9" s="11">
        <v>75881</v>
      </c>
      <c r="R9" s="11">
        <v>28433</v>
      </c>
    </row>
    <row r="10" spans="1:22" x14ac:dyDescent="0.25">
      <c r="B10" s="14" t="s">
        <v>35</v>
      </c>
      <c r="C10" s="5">
        <v>1524626</v>
      </c>
      <c r="D10" s="5">
        <v>1095767</v>
      </c>
      <c r="E10" s="5">
        <v>994452</v>
      </c>
      <c r="F10" s="15">
        <v>0.92511323921854705</v>
      </c>
      <c r="G10" s="5">
        <v>649900</v>
      </c>
      <c r="H10" s="15">
        <v>0.94037708360239203</v>
      </c>
      <c r="I10" s="5">
        <v>237816</v>
      </c>
      <c r="J10" s="15">
        <v>0.17031725305630488</v>
      </c>
      <c r="K10" s="5">
        <v>246459</v>
      </c>
      <c r="L10" s="15">
        <v>0.24571826000509098</v>
      </c>
      <c r="M10" s="5">
        <v>64083</v>
      </c>
      <c r="N10" s="5">
        <v>8900</v>
      </c>
      <c r="O10" s="16">
        <v>26</v>
      </c>
      <c r="P10" s="16">
        <v>76</v>
      </c>
      <c r="Q10" s="5">
        <v>80577</v>
      </c>
      <c r="R10" s="5">
        <v>41094</v>
      </c>
      <c r="V10" s="4"/>
    </row>
    <row r="11" spans="1:22" x14ac:dyDescent="0.25">
      <c r="B11" s="10" t="s">
        <v>6</v>
      </c>
      <c r="C11" s="11">
        <v>2656530</v>
      </c>
      <c r="D11" s="11">
        <v>1191714</v>
      </c>
      <c r="E11" s="11">
        <v>1978660</v>
      </c>
      <c r="F11" s="12">
        <v>0.91359171636681213</v>
      </c>
      <c r="G11" s="11">
        <v>623765</v>
      </c>
      <c r="H11" s="12">
        <v>0.99340875287043318</v>
      </c>
      <c r="I11" s="11">
        <v>413477</v>
      </c>
      <c r="J11" s="12">
        <v>0.16684830986236962</v>
      </c>
      <c r="K11" s="11">
        <v>193214</v>
      </c>
      <c r="L11" s="12">
        <v>0.17581722056998189</v>
      </c>
      <c r="M11" s="11">
        <v>18248</v>
      </c>
      <c r="N11" s="11">
        <v>85789</v>
      </c>
      <c r="O11" s="13">
        <v>281</v>
      </c>
      <c r="P11" s="13">
        <v>32</v>
      </c>
      <c r="Q11" s="11">
        <v>185491</v>
      </c>
      <c r="R11" s="11">
        <v>4146</v>
      </c>
    </row>
    <row r="12" spans="1:22" x14ac:dyDescent="0.25">
      <c r="B12" s="14" t="s">
        <v>36</v>
      </c>
      <c r="C12" s="5">
        <v>27983</v>
      </c>
      <c r="D12" s="5">
        <v>1886193</v>
      </c>
      <c r="E12" s="5">
        <v>324</v>
      </c>
      <c r="F12" s="15">
        <v>1</v>
      </c>
      <c r="G12" s="5">
        <v>1691285</v>
      </c>
      <c r="H12" s="15">
        <v>0.86183789329756111</v>
      </c>
      <c r="I12" s="5">
        <v>3638</v>
      </c>
      <c r="J12" s="15">
        <v>0.14618073693092778</v>
      </c>
      <c r="K12" s="5">
        <v>109239</v>
      </c>
      <c r="L12" s="15">
        <v>6.0396207924158486E-2</v>
      </c>
      <c r="M12" s="5">
        <v>20517</v>
      </c>
      <c r="N12" s="5">
        <v>147</v>
      </c>
      <c r="O12" s="16">
        <v>0</v>
      </c>
      <c r="P12" s="16">
        <v>7</v>
      </c>
      <c r="Q12" s="5">
        <v>0</v>
      </c>
      <c r="R12" s="5">
        <v>268361</v>
      </c>
    </row>
    <row r="13" spans="1:22" x14ac:dyDescent="0.25">
      <c r="B13" s="18" t="s">
        <v>37</v>
      </c>
      <c r="C13" s="19">
        <v>0</v>
      </c>
      <c r="D13" s="19">
        <v>709</v>
      </c>
      <c r="E13" s="19"/>
      <c r="F13" s="20" t="s">
        <v>8</v>
      </c>
      <c r="G13" s="19"/>
      <c r="H13" s="20" t="s">
        <v>8</v>
      </c>
      <c r="I13" s="19"/>
      <c r="J13" s="20" t="s">
        <v>8</v>
      </c>
      <c r="K13" s="19"/>
      <c r="L13" s="20" t="s">
        <v>8</v>
      </c>
      <c r="M13" s="19">
        <v>0</v>
      </c>
      <c r="N13" s="19">
        <v>0</v>
      </c>
      <c r="O13" s="21">
        <v>0</v>
      </c>
      <c r="P13" s="21">
        <v>0</v>
      </c>
      <c r="Q13" s="19">
        <v>0</v>
      </c>
      <c r="R13" s="19">
        <v>0</v>
      </c>
    </row>
    <row r="14" spans="1:22" x14ac:dyDescent="0.25">
      <c r="B14" s="14" t="s">
        <v>45</v>
      </c>
      <c r="C14" s="5">
        <v>2262</v>
      </c>
      <c r="D14" s="5">
        <v>370</v>
      </c>
      <c r="E14" s="5">
        <v>1211</v>
      </c>
      <c r="F14" s="15">
        <v>0.93451463790446843</v>
      </c>
      <c r="G14" s="5">
        <v>74</v>
      </c>
      <c r="H14" s="15">
        <v>1</v>
      </c>
      <c r="I14" s="5">
        <v>690</v>
      </c>
      <c r="J14" s="15">
        <v>0.35508735868448099</v>
      </c>
      <c r="K14" s="5">
        <v>182</v>
      </c>
      <c r="L14" s="15">
        <v>0.6324110671936759</v>
      </c>
      <c r="M14" s="5">
        <v>23</v>
      </c>
      <c r="N14" s="5">
        <v>3</v>
      </c>
      <c r="O14" s="16">
        <v>0</v>
      </c>
      <c r="P14" s="16">
        <v>0</v>
      </c>
      <c r="Q14" s="5">
        <v>85</v>
      </c>
      <c r="R14" s="5">
        <v>0</v>
      </c>
    </row>
    <row r="15" spans="1:22" x14ac:dyDescent="0.25">
      <c r="B15" s="1" t="s">
        <v>7</v>
      </c>
      <c r="C15" s="2">
        <v>4561090</v>
      </c>
      <c r="D15" s="2">
        <v>4561090</v>
      </c>
      <c r="E15" s="2">
        <v>3325208</v>
      </c>
      <c r="F15" s="3">
        <v>0.90703240289904885</v>
      </c>
      <c r="G15" s="2">
        <v>3325208</v>
      </c>
      <c r="H15" s="3">
        <v>0.90703240289904885</v>
      </c>
      <c r="I15" s="2">
        <v>785372</v>
      </c>
      <c r="J15" s="17">
        <v>0.17218954241201118</v>
      </c>
      <c r="K15" s="2">
        <v>785372</v>
      </c>
      <c r="L15" s="17">
        <v>0.17218954241201118</v>
      </c>
      <c r="M15" s="2">
        <v>112367</v>
      </c>
      <c r="N15" s="2">
        <v>112367</v>
      </c>
      <c r="O15" s="2">
        <v>628</v>
      </c>
      <c r="P15" s="2">
        <v>628</v>
      </c>
      <c r="Q15" s="2">
        <v>340822</v>
      </c>
      <c r="R15" s="2">
        <v>340822</v>
      </c>
    </row>
    <row r="16" spans="1:22" ht="32.25" customHeight="1" x14ac:dyDescent="0.25">
      <c r="B16" s="23" t="s">
        <v>38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40" spans="2:9" x14ac:dyDescent="0.25">
      <c r="B40" s="6" t="s">
        <v>40</v>
      </c>
      <c r="C40" s="4">
        <f>G15</f>
        <v>3325208</v>
      </c>
      <c r="F40" s="24" t="s">
        <v>39</v>
      </c>
      <c r="G40" s="24"/>
      <c r="H40" s="24"/>
      <c r="I40" s="24"/>
    </row>
    <row r="41" spans="2:9" x14ac:dyDescent="0.25">
      <c r="B41" s="6" t="s">
        <v>41</v>
      </c>
      <c r="C41" s="4">
        <f>K15</f>
        <v>785372</v>
      </c>
      <c r="F41" t="s">
        <v>10</v>
      </c>
      <c r="H41" s="4">
        <f>E9-G9</f>
        <v>-9623</v>
      </c>
    </row>
    <row r="42" spans="2:9" x14ac:dyDescent="0.25">
      <c r="B42" s="6" t="s">
        <v>42</v>
      </c>
      <c r="C42" s="4">
        <f>P15</f>
        <v>628</v>
      </c>
      <c r="F42" t="s">
        <v>11</v>
      </c>
      <c r="H42" s="4">
        <f t="shared" ref="H42:H44" si="0">E10-G10</f>
        <v>344552</v>
      </c>
    </row>
    <row r="43" spans="2:9" x14ac:dyDescent="0.25">
      <c r="B43" s="6" t="s">
        <v>43</v>
      </c>
      <c r="C43" s="4">
        <f>N15</f>
        <v>112367</v>
      </c>
      <c r="F43" t="s">
        <v>9</v>
      </c>
      <c r="H43" s="4">
        <f t="shared" si="0"/>
        <v>1354895</v>
      </c>
    </row>
    <row r="44" spans="2:9" x14ac:dyDescent="0.25">
      <c r="C44" s="7">
        <f>SUM(C40:C43)</f>
        <v>4223575</v>
      </c>
      <c r="F44" t="s">
        <v>12</v>
      </c>
      <c r="H44" s="4">
        <f t="shared" si="0"/>
        <v>-1690961</v>
      </c>
    </row>
    <row r="45" spans="2:9" x14ac:dyDescent="0.25">
      <c r="F45" t="s">
        <v>46</v>
      </c>
      <c r="H45" s="4">
        <f>E14-G14</f>
        <v>1137</v>
      </c>
    </row>
  </sheetData>
  <mergeCells count="16">
    <mergeCell ref="S4:V4"/>
    <mergeCell ref="G6:H6"/>
    <mergeCell ref="B2:R2"/>
    <mergeCell ref="O5:P6"/>
    <mergeCell ref="Q5:R6"/>
    <mergeCell ref="I6:J6"/>
    <mergeCell ref="K6:L6"/>
    <mergeCell ref="B16:R16"/>
    <mergeCell ref="F40:I40"/>
    <mergeCell ref="E5:H5"/>
    <mergeCell ref="E6:F6"/>
    <mergeCell ref="B3:R3"/>
    <mergeCell ref="B5:B8"/>
    <mergeCell ref="C5:D6"/>
    <mergeCell ref="I5:L5"/>
    <mergeCell ref="M5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5"/>
  <sheetViews>
    <sheetView zoomScale="85" zoomScaleNormal="85" workbookViewId="0">
      <selection activeCell="U9" sqref="U9"/>
    </sheetView>
  </sheetViews>
  <sheetFormatPr defaultRowHeight="15" x14ac:dyDescent="0.25"/>
  <cols>
    <col min="1" max="1" width="3" customWidth="1"/>
    <col min="2" max="2" width="49.140625" bestFit="1" customWidth="1"/>
    <col min="3" max="15" width="10.28515625" customWidth="1"/>
  </cols>
  <sheetData>
    <row r="2" spans="2:22" ht="18.75" x14ac:dyDescent="0.25">
      <c r="B2" s="34" t="s">
        <v>55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22" x14ac:dyDescent="0.25">
      <c r="B3" s="35" t="s">
        <v>54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2:22" x14ac:dyDescent="0.25">
      <c r="S4" s="24"/>
      <c r="T4" s="24"/>
      <c r="U4" s="24"/>
      <c r="V4" s="24"/>
    </row>
    <row r="5" spans="2:22" ht="15" customHeight="1" x14ac:dyDescent="0.25">
      <c r="B5" s="27" t="s">
        <v>0</v>
      </c>
      <c r="C5" s="25" t="s">
        <v>13</v>
      </c>
      <c r="D5" s="25"/>
      <c r="E5" s="25" t="s">
        <v>14</v>
      </c>
      <c r="F5" s="25"/>
      <c r="G5" s="25"/>
      <c r="H5" s="25"/>
      <c r="I5" s="30" t="s">
        <v>15</v>
      </c>
      <c r="J5" s="31"/>
      <c r="K5" s="31"/>
      <c r="L5" s="32"/>
      <c r="M5" s="25" t="s">
        <v>16</v>
      </c>
      <c r="N5" s="25"/>
      <c r="O5" s="25" t="s">
        <v>17</v>
      </c>
      <c r="P5" s="25"/>
      <c r="Q5" s="25" t="s">
        <v>18</v>
      </c>
      <c r="R5" s="25"/>
      <c r="V5" s="4"/>
    </row>
    <row r="6" spans="2:22" x14ac:dyDescent="0.25">
      <c r="B6" s="28"/>
      <c r="C6" s="25"/>
      <c r="D6" s="25"/>
      <c r="E6" s="25" t="s">
        <v>3</v>
      </c>
      <c r="F6" s="25"/>
      <c r="G6" s="25" t="s">
        <v>4</v>
      </c>
      <c r="H6" s="25"/>
      <c r="I6" s="25" t="s">
        <v>3</v>
      </c>
      <c r="J6" s="25"/>
      <c r="K6" s="25" t="s">
        <v>4</v>
      </c>
      <c r="L6" s="25"/>
      <c r="M6" s="25"/>
      <c r="N6" s="25"/>
      <c r="O6" s="25"/>
      <c r="P6" s="25"/>
      <c r="Q6" s="25"/>
      <c r="R6" s="25"/>
      <c r="V6" s="4"/>
    </row>
    <row r="7" spans="2:22" x14ac:dyDescent="0.25">
      <c r="B7" s="28"/>
      <c r="C7" s="22" t="s">
        <v>3</v>
      </c>
      <c r="D7" s="22" t="s">
        <v>4</v>
      </c>
      <c r="E7" s="22" t="s">
        <v>1</v>
      </c>
      <c r="F7" s="22" t="s">
        <v>2</v>
      </c>
      <c r="G7" s="22" t="s">
        <v>1</v>
      </c>
      <c r="H7" s="22" t="s">
        <v>2</v>
      </c>
      <c r="I7" s="22" t="s">
        <v>1</v>
      </c>
      <c r="J7" s="22" t="s">
        <v>2</v>
      </c>
      <c r="K7" s="22" t="s">
        <v>1</v>
      </c>
      <c r="L7" s="22" t="s">
        <v>2</v>
      </c>
      <c r="M7" s="22" t="s">
        <v>3</v>
      </c>
      <c r="N7" s="22" t="s">
        <v>4</v>
      </c>
      <c r="O7" s="22" t="s">
        <v>3</v>
      </c>
      <c r="P7" s="22" t="s">
        <v>4</v>
      </c>
      <c r="Q7" s="22" t="s">
        <v>3</v>
      </c>
      <c r="R7" s="22" t="s">
        <v>4</v>
      </c>
      <c r="V7" s="4"/>
    </row>
    <row r="8" spans="2:22" x14ac:dyDescent="0.25">
      <c r="B8" s="29"/>
      <c r="C8" s="9" t="s">
        <v>19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9" t="s">
        <v>29</v>
      </c>
      <c r="N8" s="9" t="s">
        <v>30</v>
      </c>
      <c r="O8" s="9" t="s">
        <v>31</v>
      </c>
      <c r="P8" s="9" t="s">
        <v>32</v>
      </c>
      <c r="Q8" s="9" t="s">
        <v>33</v>
      </c>
      <c r="R8" s="9" t="s">
        <v>34</v>
      </c>
      <c r="V8" s="4"/>
    </row>
    <row r="9" spans="2:22" x14ac:dyDescent="0.25">
      <c r="B9" s="10" t="s">
        <v>5</v>
      </c>
      <c r="C9" s="11">
        <v>828</v>
      </c>
      <c r="D9" s="11">
        <v>3014</v>
      </c>
      <c r="E9" s="11">
        <v>412</v>
      </c>
      <c r="F9" s="12">
        <v>1</v>
      </c>
      <c r="G9" s="11">
        <v>540</v>
      </c>
      <c r="H9" s="12">
        <v>1</v>
      </c>
      <c r="I9" s="11">
        <v>393</v>
      </c>
      <c r="J9" s="12">
        <v>0.4646153846153846</v>
      </c>
      <c r="K9" s="11">
        <v>2414</v>
      </c>
      <c r="L9" s="12">
        <v>0.70532319391634979</v>
      </c>
      <c r="M9" s="11">
        <v>20</v>
      </c>
      <c r="N9" s="11">
        <v>56</v>
      </c>
      <c r="O9" s="13">
        <v>0</v>
      </c>
      <c r="P9" s="13">
        <v>0</v>
      </c>
      <c r="Q9" s="11">
        <v>141</v>
      </c>
      <c r="R9" s="11">
        <v>1</v>
      </c>
    </row>
    <row r="10" spans="2:22" x14ac:dyDescent="0.25">
      <c r="B10" s="14" t="s">
        <v>35</v>
      </c>
      <c r="C10" s="5">
        <v>1027</v>
      </c>
      <c r="D10" s="5">
        <v>2558</v>
      </c>
      <c r="E10" s="5">
        <v>346</v>
      </c>
      <c r="F10" s="15">
        <v>1</v>
      </c>
      <c r="G10" s="5">
        <v>1211</v>
      </c>
      <c r="H10" s="15">
        <v>1</v>
      </c>
      <c r="I10" s="5">
        <v>631</v>
      </c>
      <c r="J10" s="15">
        <v>0.54782608695652169</v>
      </c>
      <c r="K10" s="5">
        <v>1333</v>
      </c>
      <c r="L10" s="15">
        <v>0.51358148893360156</v>
      </c>
      <c r="M10" s="5">
        <v>40</v>
      </c>
      <c r="N10" s="5">
        <v>14</v>
      </c>
      <c r="O10" s="16">
        <v>0</v>
      </c>
      <c r="P10" s="16">
        <v>0</v>
      </c>
      <c r="Q10" s="5">
        <v>42</v>
      </c>
      <c r="R10" s="5">
        <v>1</v>
      </c>
      <c r="V10" s="4"/>
    </row>
    <row r="11" spans="2:22" x14ac:dyDescent="0.25">
      <c r="B11" s="10" t="s">
        <v>6</v>
      </c>
      <c r="C11" s="11">
        <v>21538</v>
      </c>
      <c r="D11" s="11">
        <v>646</v>
      </c>
      <c r="E11" s="11">
        <v>17146</v>
      </c>
      <c r="F11" s="12">
        <v>1</v>
      </c>
      <c r="G11" s="11">
        <v>197</v>
      </c>
      <c r="H11" s="12">
        <v>1</v>
      </c>
      <c r="I11" s="11">
        <v>4319</v>
      </c>
      <c r="J11" s="12">
        <v>0.21145146697686443</v>
      </c>
      <c r="K11" s="11">
        <v>406</v>
      </c>
      <c r="L11" s="12">
        <v>0.52671755725190839</v>
      </c>
      <c r="M11" s="11">
        <v>44</v>
      </c>
      <c r="N11" s="11">
        <v>35</v>
      </c>
      <c r="O11" s="13">
        <v>0</v>
      </c>
      <c r="P11" s="13">
        <v>0</v>
      </c>
      <c r="Q11" s="11">
        <v>411</v>
      </c>
      <c r="R11" s="11">
        <v>7</v>
      </c>
    </row>
    <row r="12" spans="2:22" x14ac:dyDescent="0.25">
      <c r="B12" s="14" t="s">
        <v>36</v>
      </c>
      <c r="C12" s="5">
        <v>6</v>
      </c>
      <c r="D12" s="5">
        <v>17169</v>
      </c>
      <c r="E12" s="5">
        <v>0</v>
      </c>
      <c r="F12" s="15">
        <v>1</v>
      </c>
      <c r="G12" s="5">
        <v>15956</v>
      </c>
      <c r="H12" s="15">
        <v>1</v>
      </c>
      <c r="I12" s="5">
        <v>0</v>
      </c>
      <c r="J12" s="15">
        <v>0.2</v>
      </c>
      <c r="K12" s="5">
        <v>1178</v>
      </c>
      <c r="L12" s="15">
        <v>7.7214231642694933E-2</v>
      </c>
      <c r="M12" s="5">
        <v>6</v>
      </c>
      <c r="N12" s="5">
        <v>5</v>
      </c>
      <c r="O12" s="16">
        <v>0</v>
      </c>
      <c r="P12" s="16">
        <v>0</v>
      </c>
      <c r="Q12" s="5">
        <v>0</v>
      </c>
      <c r="R12" s="5">
        <v>585</v>
      </c>
    </row>
    <row r="13" spans="2:22" x14ac:dyDescent="0.25">
      <c r="B13" s="18" t="s">
        <v>37</v>
      </c>
      <c r="C13" s="19">
        <v>0</v>
      </c>
      <c r="D13" s="19">
        <v>0</v>
      </c>
      <c r="E13" s="19"/>
      <c r="F13" s="20"/>
      <c r="G13" s="19"/>
      <c r="H13" s="20"/>
      <c r="I13" s="19"/>
      <c r="J13" s="20"/>
      <c r="K13" s="19"/>
      <c r="L13" s="20"/>
      <c r="M13" s="19"/>
      <c r="N13" s="19"/>
      <c r="O13" s="21"/>
      <c r="P13" s="21"/>
      <c r="Q13" s="19">
        <v>0</v>
      </c>
      <c r="R13" s="19">
        <v>0</v>
      </c>
    </row>
    <row r="14" spans="2:22" x14ac:dyDescent="0.25">
      <c r="B14" s="14" t="s">
        <v>45</v>
      </c>
      <c r="C14" s="5">
        <v>1</v>
      </c>
      <c r="D14" s="5">
        <v>13</v>
      </c>
      <c r="E14" s="5">
        <v>1</v>
      </c>
      <c r="F14" s="15" t="s">
        <v>8</v>
      </c>
      <c r="G14" s="5">
        <v>1</v>
      </c>
      <c r="H14" s="15">
        <v>1</v>
      </c>
      <c r="I14" s="5">
        <v>0</v>
      </c>
      <c r="J14" s="15" t="s">
        <v>8</v>
      </c>
      <c r="K14" s="5">
        <v>12</v>
      </c>
      <c r="L14" s="15">
        <v>0.5714285714285714</v>
      </c>
      <c r="M14" s="5">
        <v>0</v>
      </c>
      <c r="N14" s="5">
        <v>0</v>
      </c>
      <c r="O14" s="16">
        <v>0</v>
      </c>
      <c r="P14" s="16"/>
      <c r="Q14" s="5">
        <v>0</v>
      </c>
      <c r="R14" s="5">
        <v>0</v>
      </c>
    </row>
    <row r="15" spans="2:22" x14ac:dyDescent="0.25">
      <c r="B15" s="1" t="s">
        <v>7</v>
      </c>
      <c r="C15" s="2">
        <f>SUM(C9:C14)</f>
        <v>23400</v>
      </c>
      <c r="D15" s="2">
        <f>SUM(D9:D14)</f>
        <v>23400</v>
      </c>
      <c r="E15" s="2">
        <f>SUM(E9:E14)</f>
        <v>17905</v>
      </c>
      <c r="F15" s="3">
        <v>1</v>
      </c>
      <c r="G15" s="2">
        <f>SUM(G9:G14)</f>
        <v>17905</v>
      </c>
      <c r="H15" s="3">
        <v>1</v>
      </c>
      <c r="I15" s="2">
        <f>SUM(I9:I14)</f>
        <v>5343</v>
      </c>
      <c r="J15" s="17">
        <v>0.24130700681460773</v>
      </c>
      <c r="K15" s="2">
        <f>SUM(K9:K14)</f>
        <v>5343</v>
      </c>
      <c r="L15" s="17">
        <v>0.24130700681460773</v>
      </c>
      <c r="M15" s="2">
        <f>SUM(M9:M14)</f>
        <v>110</v>
      </c>
      <c r="N15" s="2">
        <f>SUM(N9:N14)</f>
        <v>110</v>
      </c>
      <c r="O15" s="2">
        <f>SUM(O9:O14)</f>
        <v>0</v>
      </c>
      <c r="P15" s="2">
        <f>SUM(P9:P14)</f>
        <v>0</v>
      </c>
      <c r="Q15" s="2">
        <f>SUM(Q9:Q14)</f>
        <v>594</v>
      </c>
      <c r="R15" s="2">
        <f>SUM(R9:R14)</f>
        <v>594</v>
      </c>
    </row>
    <row r="16" spans="2:22" ht="32.25" customHeight="1" x14ac:dyDescent="0.25">
      <c r="B16" s="23" t="s">
        <v>38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40" spans="2:9" x14ac:dyDescent="0.25">
      <c r="B40" s="6" t="s">
        <v>40</v>
      </c>
      <c r="C40" s="4">
        <f>G15</f>
        <v>17905</v>
      </c>
      <c r="F40" s="24" t="s">
        <v>39</v>
      </c>
      <c r="G40" s="24"/>
      <c r="H40" s="24"/>
      <c r="I40" s="24"/>
    </row>
    <row r="41" spans="2:9" x14ac:dyDescent="0.25">
      <c r="B41" s="6" t="s">
        <v>41</v>
      </c>
      <c r="C41" s="4">
        <f>K15</f>
        <v>5343</v>
      </c>
      <c r="F41" t="s">
        <v>10</v>
      </c>
      <c r="H41" s="4">
        <f>E9-G9</f>
        <v>-128</v>
      </c>
    </row>
    <row r="42" spans="2:9" x14ac:dyDescent="0.25">
      <c r="B42" s="6" t="s">
        <v>42</v>
      </c>
      <c r="C42" s="4">
        <f>P15</f>
        <v>0</v>
      </c>
      <c r="F42" t="s">
        <v>11</v>
      </c>
      <c r="H42" s="4">
        <f t="shared" ref="H42:H44" si="0">E10-G10</f>
        <v>-865</v>
      </c>
    </row>
    <row r="43" spans="2:9" x14ac:dyDescent="0.25">
      <c r="B43" s="6" t="s">
        <v>43</v>
      </c>
      <c r="C43" s="4">
        <f>N15</f>
        <v>110</v>
      </c>
      <c r="F43" t="s">
        <v>9</v>
      </c>
      <c r="H43" s="4">
        <f t="shared" si="0"/>
        <v>16949</v>
      </c>
    </row>
    <row r="44" spans="2:9" x14ac:dyDescent="0.25">
      <c r="C44" s="7">
        <f>SUM(C40:C43)</f>
        <v>23358</v>
      </c>
      <c r="F44" t="s">
        <v>12</v>
      </c>
      <c r="H44" s="4">
        <f t="shared" si="0"/>
        <v>-15956</v>
      </c>
    </row>
    <row r="45" spans="2:9" x14ac:dyDescent="0.25">
      <c r="F45" t="s">
        <v>46</v>
      </c>
      <c r="H45" s="4">
        <f>E14-G14</f>
        <v>0</v>
      </c>
    </row>
  </sheetData>
  <mergeCells count="16">
    <mergeCell ref="E6:F6"/>
    <mergeCell ref="G6:H6"/>
    <mergeCell ref="I6:J6"/>
    <mergeCell ref="K6:L6"/>
    <mergeCell ref="B16:R16"/>
    <mergeCell ref="F40:I40"/>
    <mergeCell ref="B2:R2"/>
    <mergeCell ref="B3:R3"/>
    <mergeCell ref="S4:V4"/>
    <mergeCell ref="B5:B8"/>
    <mergeCell ref="C5:D6"/>
    <mergeCell ref="E5:H5"/>
    <mergeCell ref="I5:L5"/>
    <mergeCell ref="M5:N6"/>
    <mergeCell ref="O5:P6"/>
    <mergeCell ref="Q5:R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5"/>
  <sheetViews>
    <sheetView zoomScale="85" zoomScaleNormal="85" workbookViewId="0">
      <selection activeCell="X15" sqref="X15"/>
    </sheetView>
  </sheetViews>
  <sheetFormatPr defaultRowHeight="15" x14ac:dyDescent="0.25"/>
  <cols>
    <col min="1" max="1" width="3" customWidth="1"/>
    <col min="2" max="2" width="49.140625" bestFit="1" customWidth="1"/>
    <col min="3" max="15" width="10.28515625" customWidth="1"/>
  </cols>
  <sheetData>
    <row r="2" spans="2:22" ht="18.75" x14ac:dyDescent="0.25">
      <c r="B2" s="34" t="s">
        <v>49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22" x14ac:dyDescent="0.25">
      <c r="B3" s="35" t="s">
        <v>50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2:22" x14ac:dyDescent="0.25">
      <c r="S4" s="24"/>
      <c r="T4" s="24"/>
      <c r="U4" s="24"/>
      <c r="V4" s="24"/>
    </row>
    <row r="5" spans="2:22" ht="15" customHeight="1" x14ac:dyDescent="0.25">
      <c r="B5" s="27" t="s">
        <v>0</v>
      </c>
      <c r="C5" s="25" t="s">
        <v>13</v>
      </c>
      <c r="D5" s="25"/>
      <c r="E5" s="25" t="s">
        <v>14</v>
      </c>
      <c r="F5" s="25"/>
      <c r="G5" s="25"/>
      <c r="H5" s="25"/>
      <c r="I5" s="30" t="s">
        <v>15</v>
      </c>
      <c r="J5" s="31"/>
      <c r="K5" s="31"/>
      <c r="L5" s="32"/>
      <c r="M5" s="25" t="s">
        <v>16</v>
      </c>
      <c r="N5" s="25"/>
      <c r="O5" s="25" t="s">
        <v>17</v>
      </c>
      <c r="P5" s="25"/>
      <c r="Q5" s="25" t="s">
        <v>18</v>
      </c>
      <c r="R5" s="25"/>
      <c r="V5" s="4"/>
    </row>
    <row r="6" spans="2:22" x14ac:dyDescent="0.25">
      <c r="B6" s="28"/>
      <c r="C6" s="25"/>
      <c r="D6" s="25"/>
      <c r="E6" s="25" t="s">
        <v>3</v>
      </c>
      <c r="F6" s="25"/>
      <c r="G6" s="25" t="s">
        <v>4</v>
      </c>
      <c r="H6" s="25"/>
      <c r="I6" s="25" t="s">
        <v>3</v>
      </c>
      <c r="J6" s="25"/>
      <c r="K6" s="25" t="s">
        <v>4</v>
      </c>
      <c r="L6" s="25"/>
      <c r="M6" s="25"/>
      <c r="N6" s="25"/>
      <c r="O6" s="25"/>
      <c r="P6" s="25"/>
      <c r="Q6" s="25"/>
      <c r="R6" s="25"/>
      <c r="V6" s="4"/>
    </row>
    <row r="7" spans="2:22" x14ac:dyDescent="0.25">
      <c r="B7" s="28"/>
      <c r="C7" s="8" t="s">
        <v>3</v>
      </c>
      <c r="D7" s="8" t="s">
        <v>4</v>
      </c>
      <c r="E7" s="8" t="s">
        <v>1</v>
      </c>
      <c r="F7" s="8" t="s">
        <v>2</v>
      </c>
      <c r="G7" s="8" t="s">
        <v>1</v>
      </c>
      <c r="H7" s="8" t="s">
        <v>2</v>
      </c>
      <c r="I7" s="8" t="s">
        <v>1</v>
      </c>
      <c r="J7" s="8" t="s">
        <v>2</v>
      </c>
      <c r="K7" s="8" t="s">
        <v>1</v>
      </c>
      <c r="L7" s="8" t="s">
        <v>2</v>
      </c>
      <c r="M7" s="8" t="s">
        <v>3</v>
      </c>
      <c r="N7" s="8" t="s">
        <v>4</v>
      </c>
      <c r="O7" s="8" t="s">
        <v>3</v>
      </c>
      <c r="P7" s="8" t="s">
        <v>4</v>
      </c>
      <c r="Q7" s="8" t="s">
        <v>3</v>
      </c>
      <c r="R7" s="8" t="s">
        <v>4</v>
      </c>
      <c r="V7" s="4"/>
    </row>
    <row r="8" spans="2:22" x14ac:dyDescent="0.25">
      <c r="B8" s="29"/>
      <c r="C8" s="9" t="s">
        <v>19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9" t="s">
        <v>29</v>
      </c>
      <c r="N8" s="9" t="s">
        <v>30</v>
      </c>
      <c r="O8" s="9" t="s">
        <v>31</v>
      </c>
      <c r="P8" s="9" t="s">
        <v>32</v>
      </c>
      <c r="Q8" s="9" t="s">
        <v>33</v>
      </c>
      <c r="R8" s="9" t="s">
        <v>34</v>
      </c>
      <c r="V8" s="4"/>
    </row>
    <row r="9" spans="2:22" x14ac:dyDescent="0.25">
      <c r="B9" s="10" t="s">
        <v>5</v>
      </c>
      <c r="C9" s="11">
        <v>650</v>
      </c>
      <c r="D9" s="11">
        <v>2630</v>
      </c>
      <c r="E9" s="11">
        <v>302</v>
      </c>
      <c r="F9" s="12">
        <v>1</v>
      </c>
      <c r="G9" s="11">
        <v>425</v>
      </c>
      <c r="H9" s="12">
        <v>1</v>
      </c>
      <c r="I9" s="11">
        <v>302</v>
      </c>
      <c r="J9" s="12">
        <v>0.4646153846153846</v>
      </c>
      <c r="K9" s="11">
        <v>1855</v>
      </c>
      <c r="L9" s="12">
        <v>0.70532319391634979</v>
      </c>
      <c r="M9" s="11">
        <v>13</v>
      </c>
      <c r="N9" s="11">
        <v>19</v>
      </c>
      <c r="O9" s="13">
        <v>31</v>
      </c>
      <c r="P9" s="13">
        <v>329</v>
      </c>
      <c r="Q9" s="11">
        <v>0</v>
      </c>
      <c r="R9" s="11">
        <v>0</v>
      </c>
    </row>
    <row r="10" spans="2:22" x14ac:dyDescent="0.25">
      <c r="B10" s="14" t="s">
        <v>35</v>
      </c>
      <c r="C10" s="5">
        <v>1035</v>
      </c>
      <c r="D10" s="5">
        <v>1988</v>
      </c>
      <c r="E10" s="5">
        <v>353</v>
      </c>
      <c r="F10" s="15">
        <v>1</v>
      </c>
      <c r="G10" s="5">
        <v>741</v>
      </c>
      <c r="H10" s="15">
        <v>1</v>
      </c>
      <c r="I10" s="5">
        <v>567</v>
      </c>
      <c r="J10" s="15">
        <v>0.54782608695652169</v>
      </c>
      <c r="K10" s="5">
        <v>1021</v>
      </c>
      <c r="L10" s="15">
        <v>0.51358148893360156</v>
      </c>
      <c r="M10" s="5">
        <v>26</v>
      </c>
      <c r="N10" s="5">
        <v>9</v>
      </c>
      <c r="O10" s="16">
        <v>82</v>
      </c>
      <c r="P10" s="16">
        <v>216</v>
      </c>
      <c r="Q10" s="5">
        <v>0</v>
      </c>
      <c r="R10" s="5">
        <v>0</v>
      </c>
      <c r="V10" s="4"/>
    </row>
    <row r="11" spans="2:22" x14ac:dyDescent="0.25">
      <c r="B11" s="10" t="s">
        <v>6</v>
      </c>
      <c r="C11" s="11">
        <v>15474</v>
      </c>
      <c r="D11" s="11">
        <v>655</v>
      </c>
      <c r="E11" s="11">
        <v>11626</v>
      </c>
      <c r="F11" s="12">
        <v>1</v>
      </c>
      <c r="G11" s="11">
        <v>213</v>
      </c>
      <c r="H11" s="12">
        <v>1</v>
      </c>
      <c r="I11" s="11">
        <v>3272</v>
      </c>
      <c r="J11" s="12">
        <v>0.21145146697686443</v>
      </c>
      <c r="K11" s="11">
        <v>345</v>
      </c>
      <c r="L11" s="12">
        <v>0.52671755725190839</v>
      </c>
      <c r="M11" s="11">
        <v>26</v>
      </c>
      <c r="N11" s="11">
        <v>34</v>
      </c>
      <c r="O11" s="13">
        <v>518</v>
      </c>
      <c r="P11" s="13">
        <v>60</v>
      </c>
      <c r="Q11" s="11">
        <v>0</v>
      </c>
      <c r="R11" s="11">
        <v>0</v>
      </c>
    </row>
    <row r="12" spans="2:22" x14ac:dyDescent="0.25">
      <c r="B12" s="14" t="s">
        <v>36</v>
      </c>
      <c r="C12" s="5">
        <v>10</v>
      </c>
      <c r="D12" s="5">
        <v>11889</v>
      </c>
      <c r="E12" s="5">
        <v>3</v>
      </c>
      <c r="F12" s="15">
        <v>1</v>
      </c>
      <c r="G12" s="5">
        <v>10904</v>
      </c>
      <c r="H12" s="15">
        <v>1</v>
      </c>
      <c r="I12" s="5">
        <v>2</v>
      </c>
      <c r="J12" s="15">
        <v>0.2</v>
      </c>
      <c r="K12" s="5">
        <v>918</v>
      </c>
      <c r="L12" s="15">
        <v>7.7214231642694933E-2</v>
      </c>
      <c r="M12" s="5">
        <v>5</v>
      </c>
      <c r="N12" s="5">
        <v>8</v>
      </c>
      <c r="O12" s="16">
        <v>0</v>
      </c>
      <c r="P12" s="16">
        <v>24</v>
      </c>
      <c r="Q12" s="5">
        <v>0</v>
      </c>
      <c r="R12" s="5">
        <v>0</v>
      </c>
    </row>
    <row r="13" spans="2:22" x14ac:dyDescent="0.25">
      <c r="B13" s="18" t="s">
        <v>37</v>
      </c>
      <c r="C13" s="19">
        <v>0</v>
      </c>
      <c r="D13" s="19">
        <v>0</v>
      </c>
      <c r="E13" s="19">
        <v>0</v>
      </c>
      <c r="F13" s="20" t="s">
        <v>8</v>
      </c>
      <c r="G13" s="19">
        <v>0</v>
      </c>
      <c r="H13" s="20" t="s">
        <v>8</v>
      </c>
      <c r="I13" s="19">
        <v>0</v>
      </c>
      <c r="J13" s="20" t="s">
        <v>8</v>
      </c>
      <c r="K13" s="19">
        <v>0</v>
      </c>
      <c r="L13" s="20" t="s">
        <v>8</v>
      </c>
      <c r="M13" s="19">
        <v>0</v>
      </c>
      <c r="N13" s="19">
        <v>0</v>
      </c>
      <c r="O13" s="21">
        <v>0</v>
      </c>
      <c r="P13" s="21">
        <v>0</v>
      </c>
      <c r="Q13" s="19">
        <v>0</v>
      </c>
      <c r="R13" s="19">
        <v>0</v>
      </c>
    </row>
    <row r="14" spans="2:22" x14ac:dyDescent="0.25">
      <c r="B14" s="14" t="s">
        <v>45</v>
      </c>
      <c r="C14" s="5">
        <v>0</v>
      </c>
      <c r="D14" s="5">
        <v>7</v>
      </c>
      <c r="E14" s="5">
        <v>0</v>
      </c>
      <c r="F14" s="15" t="s">
        <v>8</v>
      </c>
      <c r="G14" s="5">
        <v>1</v>
      </c>
      <c r="H14" s="15">
        <v>1</v>
      </c>
      <c r="I14" s="5">
        <v>0</v>
      </c>
      <c r="J14" s="15" t="s">
        <v>8</v>
      </c>
      <c r="K14" s="5">
        <v>4</v>
      </c>
      <c r="L14" s="15">
        <v>0.5714285714285714</v>
      </c>
      <c r="M14" s="5">
        <v>0</v>
      </c>
      <c r="N14" s="5">
        <v>0</v>
      </c>
      <c r="O14" s="16">
        <v>0</v>
      </c>
      <c r="P14" s="16">
        <v>2</v>
      </c>
      <c r="Q14" s="5">
        <v>0</v>
      </c>
      <c r="R14" s="5">
        <v>0</v>
      </c>
    </row>
    <row r="15" spans="2:22" x14ac:dyDescent="0.25">
      <c r="B15" s="1" t="s">
        <v>7</v>
      </c>
      <c r="C15" s="2">
        <v>17169</v>
      </c>
      <c r="D15" s="2">
        <v>17169</v>
      </c>
      <c r="E15" s="2">
        <v>12284</v>
      </c>
      <c r="F15" s="3">
        <v>1</v>
      </c>
      <c r="G15" s="2">
        <v>12284</v>
      </c>
      <c r="H15" s="3">
        <v>1</v>
      </c>
      <c r="I15" s="2">
        <v>4143</v>
      </c>
      <c r="J15" s="17">
        <v>0.24130700681460773</v>
      </c>
      <c r="K15" s="2">
        <v>4143</v>
      </c>
      <c r="L15" s="17">
        <v>0.24130700681460773</v>
      </c>
      <c r="M15" s="2">
        <v>70</v>
      </c>
      <c r="N15" s="2">
        <v>70</v>
      </c>
      <c r="O15" s="2">
        <v>631</v>
      </c>
      <c r="P15" s="2">
        <v>631</v>
      </c>
      <c r="Q15" s="2">
        <v>0</v>
      </c>
      <c r="R15" s="2">
        <v>0</v>
      </c>
    </row>
    <row r="16" spans="2:22" ht="32.25" customHeight="1" x14ac:dyDescent="0.25">
      <c r="B16" s="23" t="s">
        <v>38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40" spans="2:9" x14ac:dyDescent="0.25">
      <c r="B40" s="6" t="s">
        <v>40</v>
      </c>
      <c r="C40" s="4">
        <f>G15</f>
        <v>12284</v>
      </c>
      <c r="F40" s="24" t="s">
        <v>39</v>
      </c>
      <c r="G40" s="24"/>
      <c r="H40" s="24"/>
      <c r="I40" s="24"/>
    </row>
    <row r="41" spans="2:9" x14ac:dyDescent="0.25">
      <c r="B41" s="6" t="s">
        <v>41</v>
      </c>
      <c r="C41" s="4">
        <f>K15</f>
        <v>4143</v>
      </c>
      <c r="F41" t="s">
        <v>10</v>
      </c>
      <c r="H41" s="4">
        <f>E9-G9</f>
        <v>-123</v>
      </c>
    </row>
    <row r="42" spans="2:9" x14ac:dyDescent="0.25">
      <c r="B42" s="6" t="s">
        <v>42</v>
      </c>
      <c r="C42" s="4">
        <f>P15</f>
        <v>631</v>
      </c>
      <c r="F42" t="s">
        <v>11</v>
      </c>
      <c r="H42" s="4">
        <f t="shared" ref="H42:H44" si="0">E10-G10</f>
        <v>-388</v>
      </c>
    </row>
    <row r="43" spans="2:9" x14ac:dyDescent="0.25">
      <c r="B43" s="6" t="s">
        <v>43</v>
      </c>
      <c r="C43" s="4">
        <f>N15</f>
        <v>70</v>
      </c>
      <c r="F43" t="s">
        <v>9</v>
      </c>
      <c r="H43" s="4">
        <f t="shared" si="0"/>
        <v>11413</v>
      </c>
    </row>
    <row r="44" spans="2:9" x14ac:dyDescent="0.25">
      <c r="C44" s="7">
        <f>SUM(C40:C43)</f>
        <v>17128</v>
      </c>
      <c r="F44" t="s">
        <v>12</v>
      </c>
      <c r="H44" s="4">
        <f t="shared" si="0"/>
        <v>-10901</v>
      </c>
    </row>
    <row r="45" spans="2:9" x14ac:dyDescent="0.25">
      <c r="F45" t="s">
        <v>46</v>
      </c>
      <c r="H45" s="4">
        <f>E14-G14</f>
        <v>-1</v>
      </c>
    </row>
  </sheetData>
  <mergeCells count="16">
    <mergeCell ref="S4:V4"/>
    <mergeCell ref="E5:H5"/>
    <mergeCell ref="E6:F6"/>
    <mergeCell ref="G6:H6"/>
    <mergeCell ref="B2:R2"/>
    <mergeCell ref="B3:R3"/>
    <mergeCell ref="B5:B8"/>
    <mergeCell ref="C5:D6"/>
    <mergeCell ref="I5:L5"/>
    <mergeCell ref="M5:N6"/>
    <mergeCell ref="O5:P6"/>
    <mergeCell ref="F40:I40"/>
    <mergeCell ref="Q5:R6"/>
    <mergeCell ref="I6:J6"/>
    <mergeCell ref="K6:L6"/>
    <mergeCell ref="B16:R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5"/>
  <sheetViews>
    <sheetView zoomScale="85" zoomScaleNormal="85" workbookViewId="0">
      <selection activeCell="V10" sqref="V10"/>
    </sheetView>
  </sheetViews>
  <sheetFormatPr defaultRowHeight="15" x14ac:dyDescent="0.25"/>
  <cols>
    <col min="1" max="1" width="3" customWidth="1"/>
    <col min="2" max="2" width="49.140625" bestFit="1" customWidth="1"/>
    <col min="3" max="15" width="10.28515625" customWidth="1"/>
  </cols>
  <sheetData>
    <row r="2" spans="2:22" ht="18.75" x14ac:dyDescent="0.25">
      <c r="B2" s="34" t="s">
        <v>48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22" x14ac:dyDescent="0.25">
      <c r="B3" s="35" t="s">
        <v>51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2:22" x14ac:dyDescent="0.25">
      <c r="S4" s="24"/>
      <c r="T4" s="24"/>
      <c r="U4" s="24"/>
      <c r="V4" s="24"/>
    </row>
    <row r="5" spans="2:22" ht="15" customHeight="1" x14ac:dyDescent="0.25">
      <c r="B5" s="27" t="s">
        <v>0</v>
      </c>
      <c r="C5" s="25" t="s">
        <v>13</v>
      </c>
      <c r="D5" s="25"/>
      <c r="E5" s="25" t="s">
        <v>14</v>
      </c>
      <c r="F5" s="25"/>
      <c r="G5" s="25"/>
      <c r="H5" s="25"/>
      <c r="I5" s="30" t="s">
        <v>15</v>
      </c>
      <c r="J5" s="31"/>
      <c r="K5" s="31"/>
      <c r="L5" s="32"/>
      <c r="M5" s="25" t="s">
        <v>16</v>
      </c>
      <c r="N5" s="25"/>
      <c r="O5" s="25" t="s">
        <v>17</v>
      </c>
      <c r="P5" s="25"/>
      <c r="Q5" s="25" t="s">
        <v>18</v>
      </c>
      <c r="R5" s="25"/>
      <c r="V5" s="4"/>
    </row>
    <row r="6" spans="2:22" x14ac:dyDescent="0.25">
      <c r="B6" s="28"/>
      <c r="C6" s="25"/>
      <c r="D6" s="25"/>
      <c r="E6" s="25" t="s">
        <v>3</v>
      </c>
      <c r="F6" s="25"/>
      <c r="G6" s="25" t="s">
        <v>4</v>
      </c>
      <c r="H6" s="25"/>
      <c r="I6" s="25" t="s">
        <v>3</v>
      </c>
      <c r="J6" s="25"/>
      <c r="K6" s="25" t="s">
        <v>4</v>
      </c>
      <c r="L6" s="25"/>
      <c r="M6" s="25"/>
      <c r="N6" s="25"/>
      <c r="O6" s="25"/>
      <c r="P6" s="25"/>
      <c r="Q6" s="25"/>
      <c r="R6" s="25"/>
      <c r="V6" s="4"/>
    </row>
    <row r="7" spans="2:22" x14ac:dyDescent="0.25">
      <c r="B7" s="28"/>
      <c r="C7" s="8" t="s">
        <v>3</v>
      </c>
      <c r="D7" s="8" t="s">
        <v>4</v>
      </c>
      <c r="E7" s="8" t="s">
        <v>1</v>
      </c>
      <c r="F7" s="8" t="s">
        <v>2</v>
      </c>
      <c r="G7" s="8" t="s">
        <v>1</v>
      </c>
      <c r="H7" s="8" t="s">
        <v>2</v>
      </c>
      <c r="I7" s="8" t="s">
        <v>1</v>
      </c>
      <c r="J7" s="8" t="s">
        <v>2</v>
      </c>
      <c r="K7" s="8" t="s">
        <v>1</v>
      </c>
      <c r="L7" s="8" t="s">
        <v>2</v>
      </c>
      <c r="M7" s="8" t="s">
        <v>3</v>
      </c>
      <c r="N7" s="8" t="s">
        <v>4</v>
      </c>
      <c r="O7" s="8" t="s">
        <v>3</v>
      </c>
      <c r="P7" s="8" t="s">
        <v>4</v>
      </c>
      <c r="Q7" s="8" t="s">
        <v>3</v>
      </c>
      <c r="R7" s="8" t="s">
        <v>4</v>
      </c>
      <c r="V7" s="4"/>
    </row>
    <row r="8" spans="2:22" x14ac:dyDescent="0.25">
      <c r="B8" s="29"/>
      <c r="C8" s="9" t="s">
        <v>19</v>
      </c>
      <c r="D8" s="9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9" t="s">
        <v>28</v>
      </c>
      <c r="M8" s="9" t="s">
        <v>29</v>
      </c>
      <c r="N8" s="9" t="s">
        <v>30</v>
      </c>
      <c r="O8" s="9" t="s">
        <v>31</v>
      </c>
      <c r="P8" s="9" t="s">
        <v>32</v>
      </c>
      <c r="Q8" s="9" t="s">
        <v>33</v>
      </c>
      <c r="R8" s="9" t="s">
        <v>34</v>
      </c>
      <c r="V8" s="4"/>
    </row>
    <row r="9" spans="2:22" x14ac:dyDescent="0.25">
      <c r="B9" s="10" t="s">
        <v>5</v>
      </c>
      <c r="C9" s="11">
        <v>1045</v>
      </c>
      <c r="D9" s="11">
        <v>3500</v>
      </c>
      <c r="E9" s="11">
        <v>528</v>
      </c>
      <c r="F9" s="12">
        <v>0.82115085536547439</v>
      </c>
      <c r="G9" s="11">
        <v>627</v>
      </c>
      <c r="H9" s="12">
        <v>0.99208860759493667</v>
      </c>
      <c r="I9" s="11">
        <v>490</v>
      </c>
      <c r="J9" s="12">
        <v>0.46889952153110048</v>
      </c>
      <c r="K9" s="11">
        <v>2804</v>
      </c>
      <c r="L9" s="12">
        <v>0.80114285714285716</v>
      </c>
      <c r="M9" s="11">
        <v>25</v>
      </c>
      <c r="N9" s="11">
        <v>64</v>
      </c>
      <c r="O9" s="13"/>
      <c r="P9" s="13"/>
      <c r="Q9" s="11">
        <v>115</v>
      </c>
      <c r="R9" s="11">
        <v>5</v>
      </c>
      <c r="U9" s="4"/>
    </row>
    <row r="10" spans="2:22" x14ac:dyDescent="0.25">
      <c r="B10" s="14" t="s">
        <v>35</v>
      </c>
      <c r="C10" s="5">
        <v>1717</v>
      </c>
      <c r="D10" s="5">
        <v>2752</v>
      </c>
      <c r="E10" s="5">
        <v>637</v>
      </c>
      <c r="F10" s="15">
        <v>0.78934324659231725</v>
      </c>
      <c r="G10" s="5">
        <v>1169</v>
      </c>
      <c r="H10" s="15">
        <v>0.99829205807002563</v>
      </c>
      <c r="I10" s="5">
        <v>1013</v>
      </c>
      <c r="J10" s="15">
        <v>0.58998252766453119</v>
      </c>
      <c r="K10" s="5">
        <v>1573</v>
      </c>
      <c r="L10" s="15">
        <v>0.57158430232558144</v>
      </c>
      <c r="M10" s="5">
        <v>60</v>
      </c>
      <c r="N10" s="5">
        <v>6</v>
      </c>
      <c r="O10" s="16"/>
      <c r="P10" s="16"/>
      <c r="Q10" s="5">
        <v>170</v>
      </c>
      <c r="R10" s="5">
        <v>2</v>
      </c>
      <c r="V10" s="4"/>
    </row>
    <row r="11" spans="2:22" x14ac:dyDescent="0.25">
      <c r="B11" s="10" t="s">
        <v>6</v>
      </c>
      <c r="C11" s="11">
        <v>20047</v>
      </c>
      <c r="D11" s="11">
        <v>1079</v>
      </c>
      <c r="E11" s="11">
        <v>15230</v>
      </c>
      <c r="F11" s="12">
        <v>0.96209728363866076</v>
      </c>
      <c r="G11" s="11">
        <v>428</v>
      </c>
      <c r="H11" s="12">
        <v>1</v>
      </c>
      <c r="I11" s="11">
        <v>4707</v>
      </c>
      <c r="J11" s="12">
        <v>0.23479822417319299</v>
      </c>
      <c r="K11" s="11">
        <v>602</v>
      </c>
      <c r="L11" s="12">
        <v>0.55792400370713624</v>
      </c>
      <c r="M11" s="11">
        <v>34</v>
      </c>
      <c r="N11" s="11">
        <v>44</v>
      </c>
      <c r="O11" s="13"/>
      <c r="P11" s="13"/>
      <c r="Q11" s="11">
        <v>600</v>
      </c>
      <c r="R11" s="11">
        <v>0</v>
      </c>
    </row>
    <row r="12" spans="2:22" x14ac:dyDescent="0.25">
      <c r="B12" s="14" t="s">
        <v>36</v>
      </c>
      <c r="C12" s="5">
        <v>6</v>
      </c>
      <c r="D12" s="5">
        <v>15465</v>
      </c>
      <c r="E12" s="5">
        <v>2</v>
      </c>
      <c r="F12" s="15">
        <v>1</v>
      </c>
      <c r="G12" s="5">
        <v>14171</v>
      </c>
      <c r="H12" s="15">
        <v>0.94165725297361946</v>
      </c>
      <c r="I12" s="5">
        <v>3</v>
      </c>
      <c r="J12" s="15">
        <v>0.5</v>
      </c>
      <c r="K12" s="5">
        <v>1218</v>
      </c>
      <c r="L12" s="15">
        <v>7.875848690591658E-2</v>
      </c>
      <c r="M12" s="5">
        <v>0</v>
      </c>
      <c r="N12" s="5">
        <v>5</v>
      </c>
      <c r="O12" s="16"/>
      <c r="P12" s="16"/>
      <c r="Q12" s="5">
        <v>0</v>
      </c>
      <c r="R12" s="5">
        <v>878</v>
      </c>
    </row>
    <row r="13" spans="2:22" x14ac:dyDescent="0.25">
      <c r="B13" s="18" t="s">
        <v>37</v>
      </c>
      <c r="C13" s="19">
        <v>0</v>
      </c>
      <c r="D13" s="19">
        <v>0</v>
      </c>
      <c r="E13" s="19"/>
      <c r="F13" s="20" t="s">
        <v>8</v>
      </c>
      <c r="G13" s="19"/>
      <c r="H13" s="20" t="s">
        <v>8</v>
      </c>
      <c r="I13" s="19"/>
      <c r="J13" s="20" t="s">
        <v>8</v>
      </c>
      <c r="K13" s="19"/>
      <c r="L13" s="20" t="s">
        <v>8</v>
      </c>
      <c r="M13" s="19">
        <v>0</v>
      </c>
      <c r="N13" s="19">
        <v>0</v>
      </c>
      <c r="O13" s="21"/>
      <c r="P13" s="21"/>
      <c r="Q13" s="19">
        <v>0</v>
      </c>
      <c r="R13" s="19">
        <v>0</v>
      </c>
    </row>
    <row r="14" spans="2:22" x14ac:dyDescent="0.25">
      <c r="B14" s="14" t="s">
        <v>45</v>
      </c>
      <c r="C14" s="5">
        <v>3</v>
      </c>
      <c r="D14" s="5">
        <v>22</v>
      </c>
      <c r="E14" s="5">
        <v>1</v>
      </c>
      <c r="F14" s="15">
        <v>1</v>
      </c>
      <c r="G14" s="5">
        <v>3</v>
      </c>
      <c r="H14" s="15">
        <v>1</v>
      </c>
      <c r="I14" s="5">
        <v>2</v>
      </c>
      <c r="J14" s="15">
        <v>0.66666666666666663</v>
      </c>
      <c r="K14" s="5">
        <v>18</v>
      </c>
      <c r="L14" s="15">
        <v>0.81818181818181823</v>
      </c>
      <c r="M14" s="5">
        <v>0</v>
      </c>
      <c r="N14" s="5">
        <v>0</v>
      </c>
      <c r="O14" s="16"/>
      <c r="P14" s="16"/>
      <c r="Q14" s="5">
        <v>0</v>
      </c>
      <c r="R14" s="5">
        <v>0</v>
      </c>
    </row>
    <row r="15" spans="2:22" x14ac:dyDescent="0.25">
      <c r="B15" s="1" t="s">
        <v>7</v>
      </c>
      <c r="C15" s="2">
        <v>22818</v>
      </c>
      <c r="D15" s="2">
        <v>22818</v>
      </c>
      <c r="E15" s="2">
        <v>16398</v>
      </c>
      <c r="F15" s="3">
        <v>0.94879361222010072</v>
      </c>
      <c r="G15" s="2">
        <v>16398</v>
      </c>
      <c r="H15" s="3">
        <v>0.94879361222010072</v>
      </c>
      <c r="I15" s="2">
        <v>6215</v>
      </c>
      <c r="J15" s="17">
        <v>0.27237268822859145</v>
      </c>
      <c r="K15" s="2">
        <v>6215</v>
      </c>
      <c r="L15" s="17">
        <v>0.27237268822859145</v>
      </c>
      <c r="M15" s="2">
        <v>119</v>
      </c>
      <c r="N15" s="2">
        <v>119</v>
      </c>
      <c r="O15" s="2">
        <v>0</v>
      </c>
      <c r="P15" s="2">
        <v>0</v>
      </c>
      <c r="Q15" s="2">
        <v>885</v>
      </c>
      <c r="R15" s="2">
        <v>885</v>
      </c>
    </row>
    <row r="16" spans="2:22" ht="32.25" customHeight="1" x14ac:dyDescent="0.25">
      <c r="B16" s="23" t="s">
        <v>38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40" spans="2:9" x14ac:dyDescent="0.25">
      <c r="B40" s="6" t="s">
        <v>40</v>
      </c>
      <c r="C40" s="4">
        <f>G15</f>
        <v>16398</v>
      </c>
      <c r="F40" s="24" t="s">
        <v>39</v>
      </c>
      <c r="G40" s="24"/>
      <c r="H40" s="24"/>
      <c r="I40" s="24"/>
    </row>
    <row r="41" spans="2:9" x14ac:dyDescent="0.25">
      <c r="B41" s="6" t="s">
        <v>41</v>
      </c>
      <c r="C41" s="4">
        <f>K15</f>
        <v>6215</v>
      </c>
      <c r="F41" t="s">
        <v>10</v>
      </c>
      <c r="H41" s="4">
        <f>E9-G9</f>
        <v>-99</v>
      </c>
    </row>
    <row r="42" spans="2:9" x14ac:dyDescent="0.25">
      <c r="B42" s="6" t="s">
        <v>42</v>
      </c>
      <c r="C42" s="4">
        <f>P15</f>
        <v>0</v>
      </c>
      <c r="F42" t="s">
        <v>11</v>
      </c>
      <c r="H42" s="4">
        <f t="shared" ref="H42:H44" si="0">E10-G10</f>
        <v>-532</v>
      </c>
    </row>
    <row r="43" spans="2:9" x14ac:dyDescent="0.25">
      <c r="B43" s="6" t="s">
        <v>43</v>
      </c>
      <c r="C43" s="4">
        <f>N15</f>
        <v>119</v>
      </c>
      <c r="F43" t="s">
        <v>9</v>
      </c>
      <c r="H43" s="4">
        <f t="shared" si="0"/>
        <v>14802</v>
      </c>
    </row>
    <row r="44" spans="2:9" x14ac:dyDescent="0.25">
      <c r="C44" s="7">
        <f>SUM(C40:C43)</f>
        <v>22732</v>
      </c>
      <c r="F44" t="s">
        <v>12</v>
      </c>
      <c r="H44" s="4">
        <f t="shared" si="0"/>
        <v>-14169</v>
      </c>
    </row>
    <row r="45" spans="2:9" x14ac:dyDescent="0.25">
      <c r="F45" t="s">
        <v>46</v>
      </c>
      <c r="H45" s="4">
        <f>E14-G14</f>
        <v>-2</v>
      </c>
    </row>
  </sheetData>
  <mergeCells count="16">
    <mergeCell ref="S4:V4"/>
    <mergeCell ref="E5:H5"/>
    <mergeCell ref="E6:F6"/>
    <mergeCell ref="G6:H6"/>
    <mergeCell ref="B16:R16"/>
    <mergeCell ref="F40:I40"/>
    <mergeCell ref="B2:R2"/>
    <mergeCell ref="B3:R3"/>
    <mergeCell ref="B5:B8"/>
    <mergeCell ref="C5:D6"/>
    <mergeCell ref="I5:L5"/>
    <mergeCell ref="M5:N6"/>
    <mergeCell ref="O5:P6"/>
    <mergeCell ref="Q5:R6"/>
    <mergeCell ref="I6:J6"/>
    <mergeCell ref="K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492148-BBD7-4BE5-A38D-EBD19415CF03}"/>
</file>

<file path=customXml/itemProps2.xml><?xml version="1.0" encoding="utf-8"?>
<ds:datastoreItem xmlns:ds="http://schemas.openxmlformats.org/officeDocument/2006/customXml" ds:itemID="{B92FD79E-8FA0-4598-ADDD-DF8AB0E41EE3}"/>
</file>

<file path=customXml/itemProps3.xml><?xml version="1.0" encoding="utf-8"?>
<ds:datastoreItem xmlns:ds="http://schemas.openxmlformats.org/officeDocument/2006/customXml" ds:itemID="{061A547C-4920-45C5-8477-12CD548B2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Tổng hợp tất cả</vt:lpstr>
      <vt:lpstr>Tháng 12-2024</vt:lpstr>
      <vt:lpstr>Tháng 11-2024</vt:lpstr>
      <vt:lpstr>Tháng 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2025-01-22T04:41:19Z</dcterms:modified>
</cp:coreProperties>
</file>